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ox Drive\Box\Business Office\Business Processes and Training\Travel and Business Expense Management\Forms\Current Year Forms-Website\"/>
    </mc:Choice>
  </mc:AlternateContent>
  <xr:revisionPtr revIDLastSave="0" documentId="13_ncr:1_{C93EF5C7-4FA9-4DA4-B502-06684707C49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Expense report" sheetId="6" r:id="rId1"/>
    <sheet name="Per Diem Calculations" sheetId="7" r:id="rId2"/>
    <sheet name="Expense Report References" sheetId="4" r:id="rId3"/>
    <sheet name="Per Diem References" sheetId="8" r:id="rId4"/>
  </sheets>
  <definedNames>
    <definedName name="Intl_Per_Diem_Rates">'Expense report'!$O$48</definedName>
    <definedName name="_xlnm.Print_Area" localSheetId="0">'Expense report'!$B$2:$AB$51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7" i="6" l="1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20" i="6"/>
  <c r="P19" i="6"/>
  <c r="U37" i="6" l="1"/>
  <c r="G19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20" i="6"/>
  <c r="B19" i="6"/>
  <c r="L37" i="6" l="1"/>
  <c r="K37" i="6" l="1"/>
  <c r="F6" i="7" l="1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5" i="7"/>
  <c r="B41" i="6" l="1"/>
  <c r="B42" i="6" s="1"/>
  <c r="B43" i="6" s="1"/>
  <c r="B44" i="6" s="1"/>
  <c r="B45" i="6" s="1"/>
  <c r="D40" i="6"/>
  <c r="D41" i="6" s="1"/>
  <c r="D42" i="6" s="1"/>
  <c r="D43" i="6" s="1"/>
  <c r="D44" i="6" s="1"/>
  <c r="D45" i="6" s="1"/>
  <c r="C40" i="6"/>
  <c r="C41" i="6" s="1"/>
  <c r="C42" i="6" s="1"/>
  <c r="C43" i="6" s="1"/>
  <c r="C44" i="6" s="1"/>
  <c r="C45" i="6" s="1"/>
  <c r="B40" i="6"/>
  <c r="X37" i="6" l="1"/>
  <c r="J5" i="7" l="1"/>
  <c r="J6" i="7" l="1"/>
  <c r="K6" i="7"/>
  <c r="L6" i="7"/>
  <c r="J7" i="7"/>
  <c r="K7" i="7"/>
  <c r="L7" i="7"/>
  <c r="J8" i="7"/>
  <c r="K8" i="7"/>
  <c r="L8" i="7"/>
  <c r="J9" i="7"/>
  <c r="K9" i="7"/>
  <c r="L9" i="7"/>
  <c r="J10" i="7"/>
  <c r="K10" i="7"/>
  <c r="L10" i="7"/>
  <c r="J11" i="7"/>
  <c r="K11" i="7"/>
  <c r="L11" i="7"/>
  <c r="J12" i="7"/>
  <c r="K12" i="7"/>
  <c r="L12" i="7"/>
  <c r="J13" i="7"/>
  <c r="K13" i="7"/>
  <c r="L13" i="7"/>
  <c r="J14" i="7"/>
  <c r="K14" i="7"/>
  <c r="L14" i="7"/>
  <c r="J15" i="7"/>
  <c r="K15" i="7"/>
  <c r="L15" i="7"/>
  <c r="J16" i="7"/>
  <c r="K16" i="7"/>
  <c r="L16" i="7"/>
  <c r="J17" i="7"/>
  <c r="K17" i="7"/>
  <c r="L17" i="7"/>
  <c r="J18" i="7"/>
  <c r="K18" i="7"/>
  <c r="L18" i="7"/>
  <c r="J19" i="7"/>
  <c r="K19" i="7"/>
  <c r="L19" i="7"/>
  <c r="J20" i="7"/>
  <c r="K20" i="7"/>
  <c r="L20" i="7"/>
  <c r="J21" i="7"/>
  <c r="K21" i="7"/>
  <c r="L21" i="7"/>
  <c r="J22" i="7"/>
  <c r="K22" i="7"/>
  <c r="L22" i="7"/>
  <c r="L5" i="7"/>
  <c r="K5" i="7"/>
  <c r="M19" i="7" l="1"/>
  <c r="N19" i="7" s="1"/>
  <c r="M15" i="7"/>
  <c r="N15" i="7" s="1"/>
  <c r="M7" i="7"/>
  <c r="N7" i="7" s="1"/>
  <c r="R21" i="6" s="1"/>
  <c r="AB21" i="6" s="1"/>
  <c r="M22" i="7"/>
  <c r="N22" i="7" s="1"/>
  <c r="R36" i="6" s="1"/>
  <c r="AB36" i="6" s="1"/>
  <c r="M8" i="7"/>
  <c r="N8" i="7" s="1"/>
  <c r="R22" i="6" s="1"/>
  <c r="AB22" i="6" s="1"/>
  <c r="M16" i="7"/>
  <c r="N16" i="7" s="1"/>
  <c r="R30" i="6" s="1"/>
  <c r="AB30" i="6" s="1"/>
  <c r="M18" i="7"/>
  <c r="N18" i="7" s="1"/>
  <c r="R32" i="6" s="1"/>
  <c r="AB32" i="6" s="1"/>
  <c r="M20" i="7"/>
  <c r="N20" i="7" s="1"/>
  <c r="R34" i="6" s="1"/>
  <c r="AB34" i="6" s="1"/>
  <c r="M12" i="7"/>
  <c r="N12" i="7" s="1"/>
  <c r="R26" i="6" s="1"/>
  <c r="AB26" i="6" s="1"/>
  <c r="M17" i="7"/>
  <c r="N17" i="7" s="1"/>
  <c r="R31" i="6" s="1"/>
  <c r="AB31" i="6" s="1"/>
  <c r="M14" i="7"/>
  <c r="N14" i="7" s="1"/>
  <c r="R28" i="6" s="1"/>
  <c r="AB28" i="6" s="1"/>
  <c r="M21" i="7"/>
  <c r="N21" i="7" s="1"/>
  <c r="R35" i="6" s="1"/>
  <c r="AB35" i="6" s="1"/>
  <c r="M13" i="7"/>
  <c r="N13" i="7" s="1"/>
  <c r="R27" i="6" s="1"/>
  <c r="AB27" i="6" s="1"/>
  <c r="M11" i="7"/>
  <c r="N11" i="7" s="1"/>
  <c r="R25" i="6" s="1"/>
  <c r="AB25" i="6" s="1"/>
  <c r="M10" i="7"/>
  <c r="N10" i="7" s="1"/>
  <c r="R24" i="6" s="1"/>
  <c r="AB24" i="6" s="1"/>
  <c r="M9" i="7"/>
  <c r="N9" i="7" s="1"/>
  <c r="R23" i="6" s="1"/>
  <c r="AB23" i="6" s="1"/>
  <c r="M6" i="7"/>
  <c r="N6" i="7" s="1"/>
  <c r="R20" i="6" s="1"/>
  <c r="AB20" i="6" s="1"/>
  <c r="R29" i="6"/>
  <c r="AB29" i="6" s="1"/>
  <c r="M5" i="7"/>
  <c r="R33" i="6"/>
  <c r="AB33" i="6" s="1"/>
  <c r="N5" i="7" l="1"/>
  <c r="R19" i="6" s="1"/>
  <c r="AB19" i="6" l="1"/>
  <c r="R37" i="6"/>
  <c r="F23" i="7"/>
  <c r="Y37" i="6" l="1"/>
  <c r="P37" i="6" l="1"/>
  <c r="N23" i="7"/>
  <c r="AB37" i="6" l="1"/>
  <c r="I40" i="6"/>
  <c r="M23" i="7"/>
  <c r="I41" i="6" l="1"/>
  <c r="I48" i="6" s="1"/>
  <c r="M40" i="6" l="1"/>
  <c r="O40" i="6" s="1"/>
  <c r="AB41" i="6" s="1"/>
  <c r="AB42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Cindy Snellenbarger</author>
  </authors>
  <commentList>
    <comment ref="D17" authorId="0" shapeId="0" xr:uid="{D1D7662C-98F7-4ABD-A25B-80820DDB2D5A}">
      <text>
        <r>
          <rPr>
            <sz val="9"/>
            <color indexed="81"/>
            <rFont val="Tahoma"/>
            <family val="2"/>
          </rPr>
          <t xml:space="preserve">SAME DAY = MORE THAN 12 HOURS AWAY FROM CAMPUS
</t>
        </r>
      </text>
    </comment>
    <comment ref="D19" authorId="0" shapeId="0" xr:uid="{727DFD8A-9949-46FC-8760-A3F006427854}">
      <text>
        <r>
          <rPr>
            <sz val="9"/>
            <color indexed="81"/>
            <rFont val="Tahoma"/>
            <family val="2"/>
          </rPr>
          <t xml:space="preserve">P=First and Last Day
S=Must be traveling   more than 12 hours
</t>
        </r>
      </text>
    </comment>
    <comment ref="N19" authorId="0" shapeId="0" xr:uid="{EA69B4A6-D52C-43BE-92D9-CD5ED831ED9E}">
      <text>
        <r>
          <rPr>
            <sz val="9"/>
            <color indexed="81"/>
            <rFont val="Tahoma"/>
            <family val="2"/>
          </rPr>
          <t xml:space="preserve">Travel to/from Campus and the Indianapolis Airport (without supporting documentation)
One-way - 51 Miles
Roundtrip - 102 Miles
</t>
        </r>
      </text>
    </comment>
    <comment ref="D20" authorId="0" shapeId="0" xr:uid="{41C563DC-2F32-493E-8C46-C0E6B850BB1B}">
      <text>
        <r>
          <rPr>
            <sz val="9"/>
            <color indexed="81"/>
            <rFont val="Tahoma"/>
            <family val="2"/>
          </rPr>
          <t xml:space="preserve">P=First and Last Day
S=Must be traveling   more than 12 hours
</t>
        </r>
      </text>
    </comment>
    <comment ref="N20" authorId="0" shapeId="0" xr:uid="{D985C0BC-EDE0-451A-926A-6EF80CD4F700}">
      <text>
        <r>
          <rPr>
            <sz val="9"/>
            <color indexed="81"/>
            <rFont val="Tahoma"/>
            <family val="2"/>
          </rPr>
          <t xml:space="preserve">Travel to/from Campus and the Indianapolis Airport (without supporting documentation)
One-way - 51 Miles
Roundtrip - 102 Miles
</t>
        </r>
      </text>
    </comment>
    <comment ref="D21" authorId="0" shapeId="0" xr:uid="{5C221CB7-1A06-4B96-A527-AF49474BE783}">
      <text>
        <r>
          <rPr>
            <sz val="9"/>
            <color indexed="81"/>
            <rFont val="Tahoma"/>
            <family val="2"/>
          </rPr>
          <t xml:space="preserve">P=First and Last Day
S=Must be traveling   more than 12 hours
</t>
        </r>
      </text>
    </comment>
    <comment ref="N21" authorId="0" shapeId="0" xr:uid="{25C891D4-5CB4-405C-978C-F133EBC301A8}">
      <text>
        <r>
          <rPr>
            <sz val="9"/>
            <color indexed="81"/>
            <rFont val="Tahoma"/>
            <family val="2"/>
          </rPr>
          <t xml:space="preserve">Travel to/from Campus and the Indianapolis Airport (without supporting documentation)
One-way - 51 Miles
Roundtrip - 102 Miles
</t>
        </r>
      </text>
    </comment>
    <comment ref="D22" authorId="0" shapeId="0" xr:uid="{28274EEC-46D3-4D35-AB91-052097BBBD44}">
      <text>
        <r>
          <rPr>
            <sz val="9"/>
            <color indexed="81"/>
            <rFont val="Tahoma"/>
            <family val="2"/>
          </rPr>
          <t xml:space="preserve">P=First and Last Day
S=Must be traveling   more than 12 hours
</t>
        </r>
      </text>
    </comment>
    <comment ref="N22" authorId="0" shapeId="0" xr:uid="{954D2D4B-BDC2-467F-B2BB-73BE60D63D0D}">
      <text>
        <r>
          <rPr>
            <sz val="9"/>
            <color indexed="81"/>
            <rFont val="Tahoma"/>
            <family val="2"/>
          </rPr>
          <t xml:space="preserve">Travel to/from Campus and the Indianapolis Airport (without supporting documentation)
One-way - 51 Miles
Roundtrip - 102 Miles
</t>
        </r>
      </text>
    </comment>
    <comment ref="D23" authorId="0" shapeId="0" xr:uid="{D27EF887-7D69-48DE-8F41-058244B6367D}">
      <text>
        <r>
          <rPr>
            <sz val="9"/>
            <color indexed="81"/>
            <rFont val="Tahoma"/>
            <family val="2"/>
          </rPr>
          <t xml:space="preserve">P=First and Last Day
S=Must be traveling   more than 12 hours
</t>
        </r>
      </text>
    </comment>
    <comment ref="N23" authorId="0" shapeId="0" xr:uid="{475D29E2-FE39-4B17-B445-43CD9F6C84A4}">
      <text>
        <r>
          <rPr>
            <sz val="9"/>
            <color indexed="81"/>
            <rFont val="Tahoma"/>
            <family val="2"/>
          </rPr>
          <t xml:space="preserve">Travel to/from Campus and the Indianapolis Airport (without supporting documentation)
One-way - 51 Miles
Roundtrip - 102 Miles
</t>
        </r>
      </text>
    </comment>
    <comment ref="D24" authorId="0" shapeId="0" xr:uid="{928F0679-DE47-404A-8A9C-0805EADA4F05}">
      <text>
        <r>
          <rPr>
            <sz val="9"/>
            <color indexed="81"/>
            <rFont val="Tahoma"/>
            <family val="2"/>
          </rPr>
          <t xml:space="preserve">P=First and Last Day
S=Must be traveling   more than 12 hours
</t>
        </r>
      </text>
    </comment>
    <comment ref="N24" authorId="0" shapeId="0" xr:uid="{17CB6117-B5FA-4C56-BAF4-064EFD883E56}">
      <text>
        <r>
          <rPr>
            <sz val="9"/>
            <color indexed="81"/>
            <rFont val="Tahoma"/>
            <family val="2"/>
          </rPr>
          <t xml:space="preserve">Travel to/from Campus and the Indianapolis Airport (without supporting documentation)
One-way - 51 Miles
Roundtrip - 102 Miles
</t>
        </r>
      </text>
    </comment>
    <comment ref="D25" authorId="0" shapeId="0" xr:uid="{87E58EDA-8795-458A-A31B-839C79AAB3BD}">
      <text>
        <r>
          <rPr>
            <sz val="9"/>
            <color indexed="81"/>
            <rFont val="Tahoma"/>
            <family val="2"/>
          </rPr>
          <t xml:space="preserve">P=First and Last Day
S=Must be traveling   more than 12 hours
</t>
        </r>
      </text>
    </comment>
    <comment ref="N25" authorId="0" shapeId="0" xr:uid="{5F890022-ECA3-40CD-8362-923EEAA3D9FA}">
      <text>
        <r>
          <rPr>
            <sz val="9"/>
            <color indexed="81"/>
            <rFont val="Tahoma"/>
            <family val="2"/>
          </rPr>
          <t xml:space="preserve">Travel to/from Campus and the Indianapolis Airport (without supporting documentation)
One-way - 51 Miles
Roundtrip - 102 Miles
</t>
        </r>
      </text>
    </comment>
    <comment ref="D26" authorId="0" shapeId="0" xr:uid="{CD3C7A40-3820-4EFB-9EEE-0D0092EB9A3E}">
      <text>
        <r>
          <rPr>
            <sz val="9"/>
            <color indexed="81"/>
            <rFont val="Tahoma"/>
            <family val="2"/>
          </rPr>
          <t xml:space="preserve">P=First and Last Day
S=Must be traveling   more than 12 hours
</t>
        </r>
      </text>
    </comment>
    <comment ref="N26" authorId="0" shapeId="0" xr:uid="{F2C167C7-BBA1-4FE1-8461-0A0ECCA79DBA}">
      <text>
        <r>
          <rPr>
            <sz val="9"/>
            <color indexed="81"/>
            <rFont val="Tahoma"/>
            <family val="2"/>
          </rPr>
          <t xml:space="preserve">Travel to/from Campus and the Indianapolis Airport (without supporting documentation)
One-way - 51 Miles
Roundtrip - 102 Miles
</t>
        </r>
      </text>
    </comment>
    <comment ref="D27" authorId="0" shapeId="0" xr:uid="{DB30C366-EDA8-4784-BF77-90C8E08AF321}">
      <text>
        <r>
          <rPr>
            <sz val="9"/>
            <color indexed="81"/>
            <rFont val="Tahoma"/>
            <family val="2"/>
          </rPr>
          <t xml:space="preserve">P=First and Last Day
S=Must be traveling   more than 12 hours
</t>
        </r>
      </text>
    </comment>
    <comment ref="N27" authorId="0" shapeId="0" xr:uid="{620192C3-5491-431C-B400-39EEC4735F87}">
      <text>
        <r>
          <rPr>
            <sz val="9"/>
            <color indexed="81"/>
            <rFont val="Tahoma"/>
            <family val="2"/>
          </rPr>
          <t xml:space="preserve">Travel to/from Campus and the Indianapolis Airport (without supporting documentation)
One-way - 51 Miles
Roundtrip - 102 Miles
</t>
        </r>
      </text>
    </comment>
    <comment ref="D28" authorId="0" shapeId="0" xr:uid="{2BB75CCA-6CB0-4CC8-B250-CBF5D91164B4}">
      <text>
        <r>
          <rPr>
            <sz val="9"/>
            <color indexed="81"/>
            <rFont val="Tahoma"/>
            <family val="2"/>
          </rPr>
          <t xml:space="preserve">P=First and Last Day
S=Must be traveling   more than 12 hours
</t>
        </r>
      </text>
    </comment>
    <comment ref="N28" authorId="0" shapeId="0" xr:uid="{35959D5B-B4C1-42BC-A096-D09D8B862AB1}">
      <text>
        <r>
          <rPr>
            <sz val="9"/>
            <color indexed="81"/>
            <rFont val="Tahoma"/>
            <family val="2"/>
          </rPr>
          <t xml:space="preserve">Travel to/from Campus and the Indianapolis Airport (without supporting documentation)
One-way - 51 Miles
Roundtrip - 102 Miles
</t>
        </r>
      </text>
    </comment>
    <comment ref="D29" authorId="0" shapeId="0" xr:uid="{B83C023F-6A0E-4509-A7BC-A232019DB6D5}">
      <text>
        <r>
          <rPr>
            <sz val="9"/>
            <color indexed="81"/>
            <rFont val="Tahoma"/>
            <family val="2"/>
          </rPr>
          <t xml:space="preserve">P=First and Last Day
S=Must be traveling   more than 12 hours
</t>
        </r>
      </text>
    </comment>
    <comment ref="N29" authorId="0" shapeId="0" xr:uid="{9DA8AED9-C3B4-4323-9282-FA72C23F01C9}">
      <text>
        <r>
          <rPr>
            <sz val="9"/>
            <color indexed="81"/>
            <rFont val="Tahoma"/>
            <family val="2"/>
          </rPr>
          <t xml:space="preserve">Travel to/from Campus and the Indianapolis Airport (without supporting documentation)
One-way - 51 Miles
Roundtrip - 102 Miles
</t>
        </r>
      </text>
    </comment>
    <comment ref="D30" authorId="0" shapeId="0" xr:uid="{DDDD9588-49B3-45FC-8584-79219ED6AB22}">
      <text>
        <r>
          <rPr>
            <sz val="9"/>
            <color indexed="81"/>
            <rFont val="Tahoma"/>
            <family val="2"/>
          </rPr>
          <t xml:space="preserve">P=First and Last Day
S=Must be traveling   more than 12 hours
</t>
        </r>
      </text>
    </comment>
    <comment ref="N30" authorId="0" shapeId="0" xr:uid="{4E63A5BF-D60C-4EDB-9897-9CB717C51FED}">
      <text>
        <r>
          <rPr>
            <sz val="9"/>
            <color indexed="81"/>
            <rFont val="Tahoma"/>
            <family val="2"/>
          </rPr>
          <t xml:space="preserve">Travel to/from Campus and the Indianapolis Airport (without supporting documentation)
One-way - 51 Miles
Roundtrip - 102 Miles
</t>
        </r>
      </text>
    </comment>
    <comment ref="D31" authorId="0" shapeId="0" xr:uid="{16EC1AD2-80BA-40A9-B621-C23D18EE1BA0}">
      <text>
        <r>
          <rPr>
            <sz val="9"/>
            <color indexed="81"/>
            <rFont val="Tahoma"/>
            <family val="2"/>
          </rPr>
          <t xml:space="preserve">P=First and Last Day
S=Must be traveling   more than 12 hours
</t>
        </r>
      </text>
    </comment>
    <comment ref="N31" authorId="0" shapeId="0" xr:uid="{C1E202B7-9142-43F2-AFBE-61161BAD789B}">
      <text>
        <r>
          <rPr>
            <sz val="9"/>
            <color indexed="81"/>
            <rFont val="Tahoma"/>
            <family val="2"/>
          </rPr>
          <t xml:space="preserve">Travel to/from Campus and the Indianapolis Airport (without supporting documentation)
One-way - 51 Miles
Roundtrip - 102 Miles
</t>
        </r>
      </text>
    </comment>
    <comment ref="D32" authorId="0" shapeId="0" xr:uid="{25A48316-6319-412C-B4CD-65B8E593FD1A}">
      <text>
        <r>
          <rPr>
            <sz val="9"/>
            <color indexed="81"/>
            <rFont val="Tahoma"/>
            <family val="2"/>
          </rPr>
          <t xml:space="preserve">P=First and Last Day
S=Must be traveling   more than 12 hours
</t>
        </r>
      </text>
    </comment>
    <comment ref="N32" authorId="0" shapeId="0" xr:uid="{746020F0-5295-4A10-BC39-49669FBD6928}">
      <text>
        <r>
          <rPr>
            <sz val="9"/>
            <color indexed="81"/>
            <rFont val="Tahoma"/>
            <family val="2"/>
          </rPr>
          <t xml:space="preserve">Travel to/from Campus and the Indianapolis Airport (without supporting documentation)
One-way - 51 Miles
Roundtrip - 102 Miles
</t>
        </r>
      </text>
    </comment>
    <comment ref="D33" authorId="0" shapeId="0" xr:uid="{C18A452A-5940-4CBD-8DB8-AEDBE2D9DCF1}">
      <text>
        <r>
          <rPr>
            <sz val="9"/>
            <color indexed="81"/>
            <rFont val="Tahoma"/>
            <family val="2"/>
          </rPr>
          <t xml:space="preserve">P=First and Last Day
S=Must be traveling   more than 12 hours
</t>
        </r>
      </text>
    </comment>
    <comment ref="N33" authorId="0" shapeId="0" xr:uid="{3D847EA0-E651-4508-9A97-FC2BDA4E048A}">
      <text>
        <r>
          <rPr>
            <sz val="9"/>
            <color indexed="81"/>
            <rFont val="Tahoma"/>
            <family val="2"/>
          </rPr>
          <t xml:space="preserve">Travel to/from Campus and the Indianapolis Airport (without supporting documentation)
One-way - 51 Miles
Roundtrip - 102 Miles
</t>
        </r>
      </text>
    </comment>
    <comment ref="D34" authorId="0" shapeId="0" xr:uid="{8A8F8FA9-8CB7-41C3-A8B5-C704BBB2D20A}">
      <text>
        <r>
          <rPr>
            <sz val="9"/>
            <color indexed="81"/>
            <rFont val="Tahoma"/>
            <family val="2"/>
          </rPr>
          <t xml:space="preserve">P=First and Last Day
S=Must be traveling   more than 12 hours
</t>
        </r>
      </text>
    </comment>
    <comment ref="N34" authorId="0" shapeId="0" xr:uid="{6F98D1D9-5FC7-41B9-8A8D-41434591E132}">
      <text>
        <r>
          <rPr>
            <sz val="9"/>
            <color indexed="81"/>
            <rFont val="Tahoma"/>
            <family val="2"/>
          </rPr>
          <t xml:space="preserve">Travel to/from Campus and the Indianapolis Airport (without supporting documentation)
One-way - 51 Miles
Roundtrip - 102 Miles
</t>
        </r>
      </text>
    </comment>
    <comment ref="D35" authorId="0" shapeId="0" xr:uid="{028E65AA-9091-4C7B-A4D1-F5D3D2F1DAE4}">
      <text>
        <r>
          <rPr>
            <sz val="9"/>
            <color indexed="81"/>
            <rFont val="Tahoma"/>
            <family val="2"/>
          </rPr>
          <t xml:space="preserve">P=First and Last Day
S=Must be traveling   more than 12 hours
</t>
        </r>
      </text>
    </comment>
    <comment ref="N35" authorId="0" shapeId="0" xr:uid="{E71C144B-622E-4ABF-90E8-D20BDDBA6EF1}">
      <text>
        <r>
          <rPr>
            <sz val="9"/>
            <color indexed="81"/>
            <rFont val="Tahoma"/>
            <family val="2"/>
          </rPr>
          <t xml:space="preserve">Travel to/from Campus and the Indianapolis Airport (without supporting documentation)
One-way - 51 Miles
Roundtrip - 102 Miles
</t>
        </r>
      </text>
    </comment>
    <comment ref="D36" authorId="0" shapeId="0" xr:uid="{F909A025-E355-4583-97C6-EABDB535BECA}">
      <text>
        <r>
          <rPr>
            <sz val="9"/>
            <color indexed="81"/>
            <rFont val="Tahoma"/>
            <family val="2"/>
          </rPr>
          <t xml:space="preserve">P=First and Last Day
S=Must be traveling   more than 12 hours
</t>
        </r>
      </text>
    </comment>
    <comment ref="N36" authorId="0" shapeId="0" xr:uid="{106A6A45-440C-4AA9-8316-2175069AF419}">
      <text>
        <r>
          <rPr>
            <sz val="9"/>
            <color indexed="81"/>
            <rFont val="Tahoma"/>
            <family val="2"/>
          </rPr>
          <t xml:space="preserve">Travel to/from Campus and the Indianapolis Airport (without supporting documentation)
One-way - 51 Miles
Roundtrip - 102 Miles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Cindy Snellenbarger</author>
  </authors>
  <commentList>
    <comment ref="E5" authorId="0" shapeId="0" xr:uid="{9E661DFB-AF91-4F0C-B7B4-77526ADA7CD3}">
      <text>
        <r>
          <rPr>
            <b/>
            <sz val="9"/>
            <color indexed="81"/>
            <rFont val="Tahoma"/>
            <family val="2"/>
          </rPr>
          <t>Includes Incidentals such as tips, snacks, beverages while traveling.</t>
        </r>
      </text>
    </comment>
    <comment ref="E6" authorId="0" shapeId="0" xr:uid="{DB58ECBE-4EA8-41AB-8281-5F3841FFDFB9}">
      <text>
        <r>
          <rPr>
            <b/>
            <sz val="9"/>
            <color indexed="81"/>
            <rFont val="Tahoma"/>
            <family val="2"/>
          </rPr>
          <t>Includes Incidentals such as tips, snacks, beverages while traveling.</t>
        </r>
      </text>
    </comment>
    <comment ref="E7" authorId="0" shapeId="0" xr:uid="{4C254181-528B-4FC9-B2F4-88E526FC9ED7}">
      <text>
        <r>
          <rPr>
            <b/>
            <sz val="9"/>
            <color indexed="81"/>
            <rFont val="Tahoma"/>
            <family val="2"/>
          </rPr>
          <t>Includes Incidentals such as tips, snacks, beverages while traveling.</t>
        </r>
      </text>
    </comment>
    <comment ref="E8" authorId="0" shapeId="0" xr:uid="{7221FDC3-19C1-47DE-A0BE-7A4DAA3C1D1B}">
      <text>
        <r>
          <rPr>
            <b/>
            <sz val="9"/>
            <color indexed="81"/>
            <rFont val="Tahoma"/>
            <family val="2"/>
          </rPr>
          <t>Includes Incidentals such as tips, snacks, beverages while traveling.</t>
        </r>
      </text>
    </comment>
    <comment ref="E9" authorId="0" shapeId="0" xr:uid="{10A2B490-193F-4F89-9DE8-AD7D7AE02E10}">
      <text>
        <r>
          <rPr>
            <b/>
            <sz val="9"/>
            <color indexed="81"/>
            <rFont val="Tahoma"/>
            <family val="2"/>
          </rPr>
          <t>Includes Incidentals such as tips, snacks, beverages while traveling.</t>
        </r>
      </text>
    </comment>
    <comment ref="E10" authorId="0" shapeId="0" xr:uid="{756E0375-00B0-43CD-90BE-0D674E5C642F}">
      <text>
        <r>
          <rPr>
            <b/>
            <sz val="9"/>
            <color indexed="81"/>
            <rFont val="Tahoma"/>
            <family val="2"/>
          </rPr>
          <t>Includes Incidentals such as tips, snacks, beverages while traveling.</t>
        </r>
      </text>
    </comment>
    <comment ref="E11" authorId="0" shapeId="0" xr:uid="{93BA0CCE-1BEC-46A0-8BB5-F260BC03543B}">
      <text>
        <r>
          <rPr>
            <b/>
            <sz val="9"/>
            <color indexed="81"/>
            <rFont val="Tahoma"/>
            <family val="2"/>
          </rPr>
          <t>Includes Incidentals such as tips, snacks, beverages while traveling.</t>
        </r>
      </text>
    </comment>
    <comment ref="E12" authorId="0" shapeId="0" xr:uid="{7E2D3A8F-6ADC-47E4-AF6B-C9755A88743A}">
      <text>
        <r>
          <rPr>
            <b/>
            <sz val="9"/>
            <color indexed="81"/>
            <rFont val="Tahoma"/>
            <family val="2"/>
          </rPr>
          <t>Includes Incidentals such as tips, snacks, beverages while traveling.</t>
        </r>
      </text>
    </comment>
    <comment ref="E13" authorId="0" shapeId="0" xr:uid="{A6E84FC5-D91A-4B1B-A9E5-995784167839}">
      <text>
        <r>
          <rPr>
            <b/>
            <sz val="9"/>
            <color indexed="81"/>
            <rFont val="Tahoma"/>
            <family val="2"/>
          </rPr>
          <t>Includes Incidentals such as tips, snacks, beverages while traveling.</t>
        </r>
      </text>
    </comment>
    <comment ref="E14" authorId="0" shapeId="0" xr:uid="{D1796983-5AD6-4CD7-8A3B-F010598E086A}">
      <text>
        <r>
          <rPr>
            <b/>
            <sz val="9"/>
            <color indexed="81"/>
            <rFont val="Tahoma"/>
            <family val="2"/>
          </rPr>
          <t>Includes Incidentals such as tips, snacks, beverages while traveling.</t>
        </r>
      </text>
    </comment>
    <comment ref="E15" authorId="0" shapeId="0" xr:uid="{741A08DF-CE49-415C-9631-642414ABEE0F}">
      <text>
        <r>
          <rPr>
            <b/>
            <sz val="9"/>
            <color indexed="81"/>
            <rFont val="Tahoma"/>
            <family val="2"/>
          </rPr>
          <t>Includes Incidentals such as tips, snacks, beverages while traveling.</t>
        </r>
      </text>
    </comment>
    <comment ref="E16" authorId="0" shapeId="0" xr:uid="{B691CA9C-1043-43DC-8DC2-F69C2D08FD7C}">
      <text>
        <r>
          <rPr>
            <b/>
            <sz val="9"/>
            <color indexed="81"/>
            <rFont val="Tahoma"/>
            <family val="2"/>
          </rPr>
          <t>Includes Incidentals such as tips, snacks, beverages while traveling.</t>
        </r>
      </text>
    </comment>
    <comment ref="E17" authorId="0" shapeId="0" xr:uid="{370984B2-2936-4A6D-8452-B0E20E1848A0}">
      <text>
        <r>
          <rPr>
            <b/>
            <sz val="9"/>
            <color indexed="81"/>
            <rFont val="Tahoma"/>
            <family val="2"/>
          </rPr>
          <t>Includes Incidentals such as tips, snacks, beverages while traveling.</t>
        </r>
      </text>
    </comment>
    <comment ref="E18" authorId="0" shapeId="0" xr:uid="{D6E902E5-9889-4830-B224-E021C5255BC2}">
      <text>
        <r>
          <rPr>
            <b/>
            <sz val="9"/>
            <color indexed="81"/>
            <rFont val="Tahoma"/>
            <family val="2"/>
          </rPr>
          <t>Includes Incidentals such as tips, snacks, beverages while traveling.</t>
        </r>
      </text>
    </comment>
    <comment ref="E19" authorId="0" shapeId="0" xr:uid="{8499CAAC-1662-4172-A808-8C2A254F409F}">
      <text>
        <r>
          <rPr>
            <b/>
            <sz val="9"/>
            <color indexed="81"/>
            <rFont val="Tahoma"/>
            <family val="2"/>
          </rPr>
          <t>Includes Incidentals such as tips, snacks, beverages while traveling.</t>
        </r>
      </text>
    </comment>
    <comment ref="E20" authorId="0" shapeId="0" xr:uid="{4322E6CC-CCB4-4D3C-B94E-2309C74505BA}">
      <text>
        <r>
          <rPr>
            <b/>
            <sz val="9"/>
            <color indexed="81"/>
            <rFont val="Tahoma"/>
            <family val="2"/>
          </rPr>
          <t>Includes Incidentals such as tips, snacks, beverages while traveling.</t>
        </r>
      </text>
    </comment>
    <comment ref="E21" authorId="0" shapeId="0" xr:uid="{410A154D-9106-405E-AF41-0FEF0CD0C91B}">
      <text>
        <r>
          <rPr>
            <b/>
            <sz val="9"/>
            <color indexed="81"/>
            <rFont val="Tahoma"/>
            <family val="2"/>
          </rPr>
          <t>Includes Incidentals such as tips, snacks, beverages while traveling.</t>
        </r>
      </text>
    </comment>
    <comment ref="E22" authorId="0" shapeId="0" xr:uid="{75DCB995-4B2B-48DB-A609-892199BD0DD4}">
      <text>
        <r>
          <rPr>
            <b/>
            <sz val="9"/>
            <color indexed="81"/>
            <rFont val="Tahoma"/>
            <family val="2"/>
          </rPr>
          <t>Includes Incidentals such as tips, snacks, beverages while traveling.</t>
        </r>
      </text>
    </comment>
  </commentList>
</comments>
</file>

<file path=xl/sharedStrings.xml><?xml version="1.0" encoding="utf-8"?>
<sst xmlns="http://schemas.openxmlformats.org/spreadsheetml/2006/main" count="158" uniqueCount="129">
  <si>
    <t>Description</t>
  </si>
  <si>
    <t>Airfare</t>
  </si>
  <si>
    <t>DATE</t>
  </si>
  <si>
    <t>Total Cost of Travel</t>
  </si>
  <si>
    <t>Mileage</t>
  </si>
  <si>
    <t>Ground Transportation</t>
  </si>
  <si>
    <t>Frequently-Used Object Codes for Business Travel</t>
  </si>
  <si>
    <t>Category</t>
  </si>
  <si>
    <t>Item</t>
  </si>
  <si>
    <t>Business Meals</t>
  </si>
  <si>
    <t>5811-Airfare</t>
  </si>
  <si>
    <t>5812-Mileage</t>
  </si>
  <si>
    <t>5634-Per Diem</t>
  </si>
  <si>
    <t>5635-Business Meals</t>
  </si>
  <si>
    <t>Purpose of Travel</t>
  </si>
  <si>
    <t>VOUCHER #</t>
  </si>
  <si>
    <t>INVOICE #</t>
  </si>
  <si>
    <t>RECEIPT #</t>
  </si>
  <si>
    <t>TOTAL</t>
  </si>
  <si>
    <t>AMOUNT</t>
  </si>
  <si>
    <t>ACCOUNTING INFORMATION</t>
  </si>
  <si>
    <t>FUND</t>
  </si>
  <si>
    <t>COURSE</t>
  </si>
  <si>
    <t>Object Codes</t>
  </si>
  <si>
    <t>-</t>
  </si>
  <si>
    <t>OBJECT CODES</t>
  </si>
  <si>
    <t>Travel Day Category</t>
  </si>
  <si>
    <t>OFFICE</t>
  </si>
  <si>
    <t>DEPARTMENT</t>
  </si>
  <si>
    <t>OBJECT</t>
  </si>
  <si>
    <t>NUMBER OF MILES</t>
  </si>
  <si>
    <r>
      <rPr>
        <b/>
        <sz val="11"/>
        <color rgb="FFFFFFFF"/>
        <rFont val="Calibri"/>
        <family val="2"/>
        <scheme val="minor"/>
      </rPr>
      <t>MEALS  (PER DIEM)</t>
    </r>
    <r>
      <rPr>
        <b/>
        <sz val="11"/>
        <color indexed="9"/>
        <rFont val="Calibri"/>
        <family val="2"/>
        <scheme val="minor"/>
      </rPr>
      <t xml:space="preserve">
5634</t>
    </r>
  </si>
  <si>
    <t>T01-College Business</t>
  </si>
  <si>
    <t>T02-Professional Meetings</t>
  </si>
  <si>
    <t>T03-Professional Development</t>
  </si>
  <si>
    <t>T04-Student Recruiting</t>
  </si>
  <si>
    <t>T05-Athletics Recruiting</t>
  </si>
  <si>
    <t>T06-Donor Relations</t>
  </si>
  <si>
    <t>Mileage Calculator</t>
  </si>
  <si>
    <t>US Per Diem Rates</t>
  </si>
  <si>
    <t>Foreign Currency Exchange Rates</t>
  </si>
  <si>
    <t>RATE</t>
  </si>
  <si>
    <r>
      <rPr>
        <b/>
        <sz val="11"/>
        <color rgb="FFFFFFFF"/>
        <rFont val="Calibri"/>
        <family val="2"/>
        <scheme val="minor"/>
      </rPr>
      <t>AIRFARE</t>
    </r>
    <r>
      <rPr>
        <b/>
        <sz val="11"/>
        <color indexed="9"/>
        <rFont val="Calibri"/>
        <family val="2"/>
        <scheme val="minor"/>
      </rPr>
      <t xml:space="preserve">
5811</t>
    </r>
  </si>
  <si>
    <r>
      <rPr>
        <b/>
        <sz val="11"/>
        <color rgb="FFFFFFFF"/>
        <rFont val="Calibri"/>
        <family val="2"/>
        <scheme val="minor"/>
      </rPr>
      <t>HOTEL</t>
    </r>
    <r>
      <rPr>
        <b/>
        <sz val="11"/>
        <color indexed="9"/>
        <rFont val="Calibri"/>
        <family val="2"/>
        <scheme val="minor"/>
      </rPr>
      <t xml:space="preserve">
5615</t>
    </r>
  </si>
  <si>
    <t>DEPT</t>
  </si>
  <si>
    <t>S - Same Day</t>
  </si>
  <si>
    <t>F - Full Day</t>
  </si>
  <si>
    <t>P - Partial Day</t>
  </si>
  <si>
    <t xml:space="preserve">Total Paid to Employee/Business Traveler  </t>
  </si>
  <si>
    <t xml:space="preserve">Total to be Paid to Traveler (+) or Due to the College (-) </t>
  </si>
  <si>
    <t xml:space="preserve">Less Cash Advance </t>
  </si>
  <si>
    <t xml:space="preserve">NAME: </t>
  </si>
  <si>
    <t xml:space="preserve">WABASH ID #: </t>
  </si>
  <si>
    <t xml:space="preserve"> TYPE OF TRAVEL: </t>
  </si>
  <si>
    <t xml:space="preserve">DEPARTMENT: </t>
  </si>
  <si>
    <t xml:space="preserve">ZIP: </t>
  </si>
  <si>
    <t xml:space="preserve">STATE: </t>
  </si>
  <si>
    <t xml:space="preserve">CITY: </t>
  </si>
  <si>
    <t xml:space="preserve">ADDRESS: </t>
  </si>
  <si>
    <t xml:space="preserve">PURPOSE OF TRAVEL: </t>
  </si>
  <si>
    <t xml:space="preserve">DEPARTURE DATE: </t>
  </si>
  <si>
    <t>5860-Registration Fees</t>
  </si>
  <si>
    <t>Travel</t>
  </si>
  <si>
    <t xml:space="preserve">Personal Auto Miles </t>
  </si>
  <si>
    <t>Rental Cars, Taxis, Tolls, Metro, Shuttles, Parking, Other</t>
  </si>
  <si>
    <t>Baggage Fees</t>
  </si>
  <si>
    <t>Hotel</t>
  </si>
  <si>
    <t>Hotel, Motel, Air BNB</t>
  </si>
  <si>
    <t>Meal Per Diem</t>
  </si>
  <si>
    <t>GSA Meal Per Diem</t>
  </si>
  <si>
    <t>Registration Fees</t>
  </si>
  <si>
    <t>Conference &amp; Seminar Registration</t>
  </si>
  <si>
    <t>5813-Ground Transportation</t>
  </si>
  <si>
    <t xml:space="preserve">Less Purchasing Card and Prepaid Expenses </t>
  </si>
  <si>
    <t xml:space="preserve">Less Reimbursed Expenses </t>
  </si>
  <si>
    <t xml:space="preserve">             *Mobile App Available </t>
  </si>
  <si>
    <t>5870-Other Travel Expenses</t>
  </si>
  <si>
    <t>Breakfast</t>
  </si>
  <si>
    <t>Lunch</t>
  </si>
  <si>
    <t>Dinner</t>
  </si>
  <si>
    <t>Meals Provided by Registration, Hotel, or Event</t>
  </si>
  <si>
    <t>Portion of Per Diem for Each Meal</t>
  </si>
  <si>
    <t>PER DIEM RATE by LOCATION</t>
  </si>
  <si>
    <t>Total Reduction</t>
  </si>
  <si>
    <t>Travel Expense Report Total</t>
  </si>
  <si>
    <t>TOTAL PER DIEM ALLOWANCE</t>
  </si>
  <si>
    <t>Less Credit for Flat Cap Allowed by Department</t>
  </si>
  <si>
    <t>DEPARTMENTAL CAP</t>
  </si>
  <si>
    <t>TRIP EXPENSE</t>
  </si>
  <si>
    <t xml:space="preserve">     RETURN DATE: </t>
  </si>
  <si>
    <t xml:space="preserve">VEHICLE: </t>
  </si>
  <si>
    <t>Foreign PD Components</t>
  </si>
  <si>
    <t>GROUND TRANSPORT
5813</t>
  </si>
  <si>
    <t>BUSINESS MEALS &amp; HOSTING
5635</t>
  </si>
  <si>
    <t>TRAVEL EXPENSE CAPPED BY DEPARTMENT</t>
  </si>
  <si>
    <t xml:space="preserve">   EMPLOYEE SIGNATURE</t>
  </si>
  <si>
    <t xml:space="preserve">  BUDGET MANAGER SIGNATURE</t>
  </si>
  <si>
    <t>Foreign Per Diem Rates</t>
  </si>
  <si>
    <t>BUSINESS TRAVEL EXPENSE REPORT</t>
  </si>
  <si>
    <t>Vehicle Use</t>
  </si>
  <si>
    <t>Motor Pool - Recharged Separately</t>
  </si>
  <si>
    <t>Personal Vehicle-Mileage</t>
  </si>
  <si>
    <t>Rental Vehicle-Purchasing Card</t>
  </si>
  <si>
    <t>Personal and Rental Vehicles (Mix)</t>
  </si>
  <si>
    <t>None</t>
  </si>
  <si>
    <t>OVER CAP</t>
  </si>
  <si>
    <t>-BELOW</t>
  </si>
  <si>
    <t>Food &amp; Lodging</t>
  </si>
  <si>
    <t xml:space="preserve">  </t>
  </si>
  <si>
    <t>5634-Meal Per Diem</t>
  </si>
  <si>
    <t>Business Guest Meals (Hosting)</t>
  </si>
  <si>
    <t>Fuel</t>
  </si>
  <si>
    <t>Fuel for Rental Car Only</t>
  </si>
  <si>
    <t>5814-Fuel</t>
  </si>
  <si>
    <t>T07-Immersion</t>
  </si>
  <si>
    <t>T08-Student Activities</t>
  </si>
  <si>
    <t>T09-Other Travel</t>
  </si>
  <si>
    <t>5615-Lodging</t>
  </si>
  <si>
    <r>
      <t>DAY OF TRAVEL
FULL (F)        PARTIAL (P)        SAME DAY (S) (</t>
    </r>
    <r>
      <rPr>
        <b/>
        <sz val="8"/>
        <color rgb="FFFFFFFF"/>
        <rFont val="Calibri"/>
        <family val="2"/>
        <scheme val="minor"/>
      </rPr>
      <t>More than 12 Hours)</t>
    </r>
  </si>
  <si>
    <r>
      <t xml:space="preserve">DAY OF TRAVEL
FULL (F)                  PARTIAL (P)                          SAME DAY (S)         </t>
    </r>
    <r>
      <rPr>
        <b/>
        <sz val="8"/>
        <color rgb="FFFFFFFF"/>
        <rFont val="Calibri"/>
        <family val="2"/>
        <scheme val="minor"/>
      </rPr>
      <t xml:space="preserve">   (More than 12 Hours)             </t>
    </r>
    <r>
      <rPr>
        <b/>
        <sz val="10"/>
        <color rgb="FFFFFFFF"/>
        <rFont val="Calibri"/>
        <family val="2"/>
        <scheme val="minor"/>
      </rPr>
      <t xml:space="preserve">                                      </t>
    </r>
  </si>
  <si>
    <t>Enter on Per Diem Calculations Tab</t>
  </si>
  <si>
    <t>EMAIL:</t>
  </si>
  <si>
    <t>ONE TRIP - MULTIPLE LOCATIONS</t>
  </si>
  <si>
    <t>DESTINATION</t>
  </si>
  <si>
    <t>FROM / TO</t>
  </si>
  <si>
    <t>Per Diem Log for One Trip-Multiple Locations</t>
  </si>
  <si>
    <t>MILEAGE  (70.0¢/MILE)                                                       5812</t>
  </si>
  <si>
    <r>
      <t xml:space="preserve">OTHER             </t>
    </r>
    <r>
      <rPr>
        <b/>
        <sz val="10"/>
        <color theme="0"/>
        <rFont val="Calibri"/>
        <family val="2"/>
        <scheme val="minor"/>
      </rPr>
      <t>(see References Tab)</t>
    </r>
  </si>
  <si>
    <t>v 010125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</si>
</sst>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yy;;"/>
    <numFmt numFmtId="165" formatCode="##\-#####\-####\-##"/>
    <numFmt numFmtId="166" formatCode="mm/dd/yy;@"/>
    <numFmt numFmtId="167" formatCode="_(&quot;$&quot;* #,##0.00_);[Red]_(&quot;$&quot;* \(#,##0.00\);_(&quot;$&quot;* &quot;-&quot;??_);_(@_)"/>
    <numFmt numFmtId="168" formatCode="m/d/yy;@"/>
    <numFmt numFmtId="169" formatCode="&quot;$&quot;#,##0.00"/>
    <numFmt numFmtId="170" formatCode="0;;;@"/>
  </numFmts>
  <fonts count="53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theme="1" tint="0.34998626667073579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23"/>
      <name val="Calibri"/>
      <family val="2"/>
      <scheme val="minor"/>
    </font>
    <font>
      <sz val="10"/>
      <color indexed="63"/>
      <name val="Calibri"/>
      <family val="2"/>
      <scheme val="minor"/>
    </font>
    <font>
      <sz val="9"/>
      <color indexed="63"/>
      <name val="Calibri"/>
      <family val="2"/>
      <scheme val="minor"/>
    </font>
    <font>
      <sz val="5"/>
      <name val="Calibri"/>
      <family val="2"/>
      <scheme val="minor"/>
    </font>
    <font>
      <sz val="24"/>
      <color rgb="FFCE0E19"/>
      <name val="Calibri"/>
      <family val="2"/>
      <scheme val="minor"/>
    </font>
    <font>
      <sz val="6"/>
      <name val="Calibri"/>
      <family val="2"/>
      <scheme val="minor"/>
    </font>
    <font>
      <sz val="10"/>
      <color rgb="FFCE0E19"/>
      <name val="Calibri"/>
      <family val="2"/>
      <scheme val="minor"/>
    </font>
    <font>
      <sz val="10"/>
      <color indexed="60"/>
      <name val="Calibri"/>
      <family val="2"/>
      <scheme val="minor"/>
    </font>
    <font>
      <b/>
      <sz val="10"/>
      <color indexed="23"/>
      <name val="Calibri"/>
      <family val="2"/>
      <scheme val="minor"/>
    </font>
    <font>
      <sz val="68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0"/>
      <color theme="1" tint="0.499984740745262"/>
      <name val="Calibri"/>
      <family val="2"/>
      <scheme val="minor"/>
    </font>
    <font>
      <b/>
      <sz val="10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b/>
      <sz val="10"/>
      <color indexed="63"/>
      <name val="Calibri"/>
      <family val="2"/>
      <scheme val="minor"/>
    </font>
    <font>
      <b/>
      <sz val="11"/>
      <color indexed="23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theme="1" tint="0.499984740745262"/>
      <name val="Calibri"/>
      <family val="2"/>
      <scheme val="minor"/>
    </font>
    <font>
      <sz val="7"/>
      <color theme="1" tint="0.499984740745262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theme="0"/>
      <name val="Calibri"/>
      <family val="2"/>
      <scheme val="minor"/>
    </font>
    <font>
      <sz val="12"/>
      <color theme="1" tint="0.34998626667073579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  <font>
      <sz val="10"/>
      <name val="Arial"/>
      <family val="2"/>
    </font>
    <font>
      <sz val="16"/>
      <color theme="1" tint="0.499984740745262"/>
      <name val="Calibri"/>
      <family val="2"/>
      <scheme val="minor"/>
    </font>
    <font>
      <sz val="11"/>
      <name val="Arial"/>
      <family val="2"/>
    </font>
    <font>
      <b/>
      <sz val="10"/>
      <color rgb="FFFFFFFF"/>
      <name val="Arial"/>
      <family val="2"/>
    </font>
    <font>
      <b/>
      <sz val="10"/>
      <color rgb="FFFFFFFF"/>
      <name val="Calibri"/>
      <family val="2"/>
      <scheme val="minor"/>
    </font>
    <font>
      <u/>
      <sz val="10"/>
      <name val="Arial"/>
      <family val="2"/>
    </font>
    <font>
      <b/>
      <sz val="10"/>
      <color rgb="FF1B1B1B"/>
      <name val="Arial"/>
      <family val="2"/>
    </font>
    <font>
      <sz val="10"/>
      <color rgb="FF1B1B1B"/>
      <name val="Arial"/>
      <family val="2"/>
    </font>
    <font>
      <b/>
      <sz val="9"/>
      <color indexed="81"/>
      <name val="Tahoma"/>
      <family val="2"/>
    </font>
    <font>
      <b/>
      <sz val="8"/>
      <color rgb="FFFFFFFF"/>
      <name val="Calibri"/>
      <family val="2"/>
      <scheme val="minor"/>
    </font>
    <font>
      <sz val="9"/>
      <color indexed="81"/>
      <name val="Tahoma"/>
      <family val="2"/>
    </font>
    <font>
      <sz val="12"/>
      <color theme="0" tint="-0.499984740745262"/>
      <name val="Calibri"/>
      <family val="2"/>
      <scheme val="minor"/>
    </font>
    <font>
      <sz val="10"/>
      <color theme="0" tint="-0.499984740745262"/>
      <name val="Arial"/>
      <family val="2"/>
    </font>
    <font>
      <sz val="22"/>
      <color theme="8" tint="-0.249977111117893"/>
      <name val="Calibri"/>
      <family val="2"/>
      <scheme val="minor"/>
    </font>
    <font>
      <sz val="10"/>
      <color theme="8" tint="-0.249977111117893"/>
      <name val="Arial"/>
      <family val="2"/>
    </font>
    <font>
      <sz val="24"/>
      <color theme="8" tint="-0.249977111117893"/>
      <name val="Calibri"/>
      <family val="2"/>
      <scheme val="minor"/>
    </font>
    <font>
      <sz val="6"/>
      <color theme="8" tint="-0.249977111117893"/>
      <name val="Calibri"/>
      <family val="2"/>
      <scheme val="minor"/>
    </font>
    <font>
      <sz val="10"/>
      <color theme="8" tint="-0.249977111117893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E0E1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DF7E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0F0F0"/>
        <bgColor indexed="64"/>
      </patternFill>
    </fill>
  </fills>
  <borders count="73">
    <border>
      <left/>
      <right/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/>
      </right>
      <top style="thin">
        <color theme="0" tint="-0.14993743705557422"/>
      </top>
      <bottom/>
      <diagonal/>
    </border>
    <border>
      <left style="thin">
        <color theme="0"/>
      </left>
      <right/>
      <top style="thin">
        <color theme="0" tint="-0.14993743705557422"/>
      </top>
      <bottom/>
      <diagonal/>
    </border>
    <border>
      <left/>
      <right/>
      <top style="thin">
        <color theme="0" tint="-0.14993743705557422"/>
      </top>
      <bottom/>
      <diagonal/>
    </border>
    <border>
      <left style="thin">
        <color theme="0"/>
      </left>
      <right style="thin">
        <color theme="0"/>
      </right>
      <top style="thin">
        <color theme="0" tint="-0.14993743705557422"/>
      </top>
      <bottom/>
      <diagonal/>
    </border>
    <border>
      <left style="thin">
        <color theme="0"/>
      </left>
      <right/>
      <top style="thin">
        <color theme="0" tint="-0.14993743705557422"/>
      </top>
      <bottom style="thin">
        <color theme="0"/>
      </bottom>
      <diagonal/>
    </border>
    <border>
      <left/>
      <right/>
      <top style="thin">
        <color theme="0" tint="-0.14993743705557422"/>
      </top>
      <bottom style="thin">
        <color theme="0"/>
      </bottom>
      <diagonal/>
    </border>
    <border>
      <left/>
      <right style="thin">
        <color theme="0"/>
      </right>
      <top style="thin">
        <color theme="0" tint="-0.14993743705557422"/>
      </top>
      <bottom style="thin">
        <color theme="0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/>
      <diagonal/>
    </border>
    <border>
      <left style="thin">
        <color theme="0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 tint="-0.14993743705557422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/>
      </left>
      <right style="thin">
        <color theme="0" tint="-0.14993743705557422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/>
      </left>
      <right/>
      <top/>
      <bottom style="thin">
        <color theme="0" tint="-0.2499465926084170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3743705557422"/>
      </left>
      <right style="thin">
        <color theme="0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14993743705557422"/>
      </bottom>
      <diagonal/>
    </border>
    <border>
      <left style="thin">
        <color rgb="FFFFFFFF"/>
      </left>
      <right style="thin">
        <color theme="0"/>
      </right>
      <top style="thin">
        <color rgb="FFFFFFFF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FFFFFF"/>
      </top>
      <bottom style="thin">
        <color theme="0"/>
      </bottom>
      <diagonal/>
    </border>
    <border>
      <left style="thin">
        <color theme="0"/>
      </left>
      <right style="thin">
        <color rgb="FFFFFFFF"/>
      </right>
      <top style="thin">
        <color rgb="FFFFFFFF"/>
      </top>
      <bottom style="thin">
        <color theme="0"/>
      </bottom>
      <diagonal/>
    </border>
    <border>
      <left style="thin">
        <color rgb="FFFFFFFF"/>
      </left>
      <right style="thin">
        <color theme="0"/>
      </right>
      <top style="thin">
        <color theme="0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FFFFFF"/>
      </bottom>
      <diagonal/>
    </border>
    <border>
      <left style="thin">
        <color theme="0"/>
      </left>
      <right style="thin">
        <color rgb="FFFFFFFF"/>
      </right>
      <top style="thin">
        <color theme="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theme="0" tint="-0.14990691854609822"/>
      </left>
      <right/>
      <top style="thin">
        <color theme="0" tint="-0.14990691854609822"/>
      </top>
      <bottom style="thin">
        <color theme="0" tint="-0.14990691854609822"/>
      </bottom>
      <diagonal/>
    </border>
    <border>
      <left/>
      <right/>
      <top style="thin">
        <color theme="0" tint="-0.14990691854609822"/>
      </top>
      <bottom style="thin">
        <color theme="0" tint="-0.14990691854609822"/>
      </bottom>
      <diagonal/>
    </border>
    <border>
      <left/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medium">
        <color rgb="FF565C65"/>
      </left>
      <right style="medium">
        <color rgb="FF565C65"/>
      </right>
      <top style="medium">
        <color rgb="FF565C65"/>
      </top>
      <bottom style="medium">
        <color rgb="FF565C65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0" fillId="0" borderId="0" applyNumberFormat="0" applyFill="0" applyBorder="0" applyAlignment="0" applyProtection="0"/>
    <xf numFmtId="9" fontId="35" fillId="0" borderId="0" applyFont="0" applyFill="0" applyBorder="0" applyAlignment="0" applyProtection="0"/>
    <xf numFmtId="0" fontId="1" fillId="0" borderId="0"/>
  </cellStyleXfs>
  <cellXfs count="284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left"/>
    </xf>
    <xf numFmtId="0" fontId="8" fillId="0" borderId="0" xfId="0" applyFont="1"/>
    <xf numFmtId="0" fontId="7" fillId="0" borderId="0" xfId="0" applyFont="1"/>
    <xf numFmtId="0" fontId="5" fillId="3" borderId="0" xfId="0" applyFont="1" applyFill="1" applyAlignment="1">
      <alignment vertical="center"/>
    </xf>
    <xf numFmtId="0" fontId="10" fillId="0" borderId="0" xfId="0" applyFont="1" applyAlignment="1">
      <alignment horizontal="center" vertical="top"/>
    </xf>
    <xf numFmtId="0" fontId="11" fillId="7" borderId="0" xfId="0" applyFont="1" applyFill="1" applyAlignment="1">
      <alignment horizontal="right" vertical="center"/>
    </xf>
    <xf numFmtId="0" fontId="5" fillId="0" borderId="0" xfId="0" applyFont="1" applyAlignment="1">
      <alignment horizontal="left" vertical="top"/>
    </xf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left" vertical="top"/>
    </xf>
    <xf numFmtId="0" fontId="5" fillId="7" borderId="0" xfId="0" applyFont="1" applyFill="1" applyAlignment="1">
      <alignment horizontal="right" vertical="center"/>
    </xf>
    <xf numFmtId="0" fontId="14" fillId="0" borderId="0" xfId="0" applyFont="1" applyAlignment="1">
      <alignment horizontal="right"/>
    </xf>
    <xf numFmtId="0" fontId="14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14" fillId="4" borderId="0" xfId="0" applyFont="1" applyFill="1" applyAlignment="1">
      <alignment horizontal="right"/>
    </xf>
    <xf numFmtId="0" fontId="16" fillId="4" borderId="0" xfId="0" applyFont="1" applyFill="1" applyAlignment="1">
      <alignment horizontal="center"/>
    </xf>
    <xf numFmtId="0" fontId="17" fillId="0" borderId="0" xfId="0" applyFont="1" applyAlignment="1">
      <alignment horizontal="right"/>
    </xf>
    <xf numFmtId="0" fontId="17" fillId="4" borderId="0" xfId="0" applyFont="1" applyFill="1" applyAlignment="1">
      <alignment horizontal="right"/>
    </xf>
    <xf numFmtId="0" fontId="17" fillId="4" borderId="0" xfId="0" applyFont="1" applyFill="1" applyAlignment="1">
      <alignment horizontal="center" vertical="top"/>
    </xf>
    <xf numFmtId="0" fontId="18" fillId="4" borderId="0" xfId="0" applyFont="1" applyFill="1" applyAlignment="1">
      <alignment horizontal="center" vertical="top"/>
    </xf>
    <xf numFmtId="0" fontId="14" fillId="0" borderId="0" xfId="0" applyFont="1" applyAlignment="1">
      <alignment horizontal="left"/>
    </xf>
    <xf numFmtId="0" fontId="7" fillId="4" borderId="0" xfId="0" applyFont="1" applyFill="1" applyAlignment="1">
      <alignment horizontal="right"/>
    </xf>
    <xf numFmtId="164" fontId="7" fillId="4" borderId="0" xfId="0" applyNumberFormat="1" applyFont="1" applyFill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20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21" fillId="0" borderId="0" xfId="0" applyFont="1" applyAlignment="1">
      <alignment horizontal="right"/>
    </xf>
    <xf numFmtId="0" fontId="22" fillId="4" borderId="0" xfId="0" applyFont="1" applyFill="1" applyAlignment="1">
      <alignment horizontal="center" vertical="top"/>
    </xf>
    <xf numFmtId="0" fontId="27" fillId="0" borderId="0" xfId="0" applyFont="1"/>
    <xf numFmtId="0" fontId="26" fillId="0" borderId="0" xfId="0" applyFont="1"/>
    <xf numFmtId="168" fontId="28" fillId="0" borderId="0" xfId="0" applyNumberFormat="1" applyFont="1"/>
    <xf numFmtId="0" fontId="2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19" fillId="0" borderId="0" xfId="0" applyFont="1"/>
    <xf numFmtId="0" fontId="23" fillId="6" borderId="17" xfId="0" applyFont="1" applyFill="1" applyBorder="1" applyAlignment="1">
      <alignment horizontal="center" vertical="center" wrapText="1"/>
    </xf>
    <xf numFmtId="0" fontId="24" fillId="6" borderId="17" xfId="0" applyFont="1" applyFill="1" applyBorder="1" applyAlignment="1">
      <alignment horizontal="center" vertical="center" wrapText="1"/>
    </xf>
    <xf numFmtId="0" fontId="15" fillId="4" borderId="0" xfId="0" applyFont="1" applyFill="1" applyAlignment="1">
      <alignment textRotation="90"/>
    </xf>
    <xf numFmtId="0" fontId="6" fillId="7" borderId="32" xfId="0" applyFont="1" applyFill="1" applyBorder="1" applyAlignment="1">
      <alignment horizontal="right"/>
    </xf>
    <xf numFmtId="0" fontId="6" fillId="7" borderId="35" xfId="0" applyFont="1" applyFill="1" applyBorder="1" applyAlignment="1">
      <alignment horizontal="right"/>
    </xf>
    <xf numFmtId="49" fontId="7" fillId="7" borderId="31" xfId="0" applyNumberFormat="1" applyFont="1" applyFill="1" applyBorder="1" applyAlignment="1">
      <alignment horizontal="left"/>
    </xf>
    <xf numFmtId="0" fontId="29" fillId="7" borderId="36" xfId="0" applyFont="1" applyFill="1" applyBorder="1" applyAlignment="1">
      <alignment horizontal="right"/>
    </xf>
    <xf numFmtId="0" fontId="5" fillId="7" borderId="29" xfId="0" applyFont="1" applyFill="1" applyBorder="1"/>
    <xf numFmtId="0" fontId="5" fillId="7" borderId="37" xfId="0" applyFont="1" applyFill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1" fillId="7" borderId="37" xfId="0" applyFont="1" applyFill="1" applyBorder="1" applyAlignment="1">
      <alignment horizontal="right" vertical="center"/>
    </xf>
    <xf numFmtId="0" fontId="5" fillId="7" borderId="28" xfId="0" applyFont="1" applyFill="1" applyBorder="1" applyAlignment="1">
      <alignment horizontal="center" vertical="center"/>
    </xf>
    <xf numFmtId="0" fontId="5" fillId="7" borderId="38" xfId="0" applyFont="1" applyFill="1" applyBorder="1" applyAlignment="1">
      <alignment horizontal="right" vertical="center"/>
    </xf>
    <xf numFmtId="0" fontId="5" fillId="7" borderId="30" xfId="0" applyFont="1" applyFill="1" applyBorder="1" applyAlignment="1">
      <alignment vertical="center"/>
    </xf>
    <xf numFmtId="49" fontId="4" fillId="7" borderId="34" xfId="0" applyNumberFormat="1" applyFont="1" applyFill="1" applyBorder="1" applyAlignment="1" applyProtection="1">
      <alignment horizontal="center"/>
      <protection locked="0"/>
    </xf>
    <xf numFmtId="0" fontId="32" fillId="0" borderId="0" xfId="0" applyFont="1"/>
    <xf numFmtId="49" fontId="33" fillId="8" borderId="37" xfId="0" applyNumberFormat="1" applyFont="1" applyFill="1" applyBorder="1" applyAlignment="1" applyProtection="1">
      <alignment horizontal="left"/>
      <protection locked="0"/>
    </xf>
    <xf numFmtId="49" fontId="32" fillId="8" borderId="37" xfId="0" applyNumberFormat="1" applyFont="1" applyFill="1" applyBorder="1" applyAlignment="1" applyProtection="1">
      <alignment horizontal="center"/>
      <protection locked="0"/>
    </xf>
    <xf numFmtId="49" fontId="32" fillId="9" borderId="37" xfId="0" applyNumberFormat="1" applyFont="1" applyFill="1" applyBorder="1" applyAlignment="1">
      <alignment horizontal="center"/>
    </xf>
    <xf numFmtId="44" fontId="32" fillId="0" borderId="34" xfId="1" applyFont="1" applyFill="1" applyBorder="1" applyAlignment="1" applyProtection="1">
      <alignment horizontal="center" vertical="center"/>
      <protection locked="0"/>
    </xf>
    <xf numFmtId="44" fontId="32" fillId="7" borderId="34" xfId="0" applyNumberFormat="1" applyFont="1" applyFill="1" applyBorder="1" applyAlignment="1">
      <alignment horizontal="center" vertical="center"/>
    </xf>
    <xf numFmtId="44" fontId="32" fillId="7" borderId="2" xfId="0" applyNumberFormat="1" applyFont="1" applyFill="1" applyBorder="1" applyAlignment="1">
      <alignment horizontal="center" vertical="center"/>
    </xf>
    <xf numFmtId="44" fontId="32" fillId="5" borderId="21" xfId="1" applyFont="1" applyFill="1" applyBorder="1" applyAlignment="1" applyProtection="1">
      <alignment horizontal="right"/>
      <protection locked="0"/>
    </xf>
    <xf numFmtId="166" fontId="32" fillId="0" borderId="34" xfId="0" applyNumberFormat="1" applyFont="1" applyBorder="1" applyAlignment="1" applyProtection="1">
      <alignment horizontal="center" vertical="center"/>
      <protection locked="0"/>
    </xf>
    <xf numFmtId="165" fontId="32" fillId="0" borderId="34" xfId="0" applyNumberFormat="1" applyFont="1" applyBorder="1" applyAlignment="1" applyProtection="1">
      <alignment horizontal="center" vertical="center" wrapText="1"/>
      <protection locked="0"/>
    </xf>
    <xf numFmtId="0" fontId="32" fillId="0" borderId="34" xfId="0" applyFont="1" applyBorder="1" applyAlignment="1" applyProtection="1">
      <alignment vertical="center" wrapText="1"/>
      <protection locked="0"/>
    </xf>
    <xf numFmtId="44" fontId="32" fillId="0" borderId="34" xfId="1" applyFont="1" applyFill="1" applyBorder="1" applyAlignment="1" applyProtection="1">
      <alignment vertical="center"/>
      <protection locked="0"/>
    </xf>
    <xf numFmtId="0" fontId="23" fillId="6" borderId="18" xfId="0" applyFont="1" applyFill="1" applyBorder="1" applyAlignment="1">
      <alignment vertical="center" wrapText="1"/>
    </xf>
    <xf numFmtId="0" fontId="23" fillId="6" borderId="44" xfId="0" applyFont="1" applyFill="1" applyBorder="1" applyAlignment="1">
      <alignment horizontal="center" vertical="center" wrapText="1"/>
    </xf>
    <xf numFmtId="44" fontId="34" fillId="9" borderId="34" xfId="1" applyFont="1" applyFill="1" applyBorder="1" applyAlignment="1" applyProtection="1">
      <alignment vertical="center"/>
      <protection locked="0"/>
    </xf>
    <xf numFmtId="0" fontId="34" fillId="9" borderId="41" xfId="0" applyFont="1" applyFill="1" applyBorder="1" applyAlignment="1" applyProtection="1">
      <alignment vertical="center" wrapText="1"/>
      <protection locked="0"/>
    </xf>
    <xf numFmtId="10" fontId="0" fillId="0" borderId="0" xfId="4" applyNumberFormat="1" applyFont="1"/>
    <xf numFmtId="0" fontId="37" fillId="0" borderId="0" xfId="0" applyFont="1" applyAlignment="1">
      <alignment vertical="center"/>
    </xf>
    <xf numFmtId="0" fontId="4" fillId="0" borderId="0" xfId="0" applyFont="1" applyAlignment="1" applyProtection="1">
      <alignment horizontal="center"/>
      <protection locked="0"/>
    </xf>
    <xf numFmtId="44" fontId="4" fillId="0" borderId="0" xfId="0" applyNumberFormat="1" applyFont="1"/>
    <xf numFmtId="0" fontId="31" fillId="6" borderId="52" xfId="0" applyFont="1" applyFill="1" applyBorder="1" applyAlignment="1">
      <alignment horizontal="center" vertical="center"/>
    </xf>
    <xf numFmtId="0" fontId="31" fillId="6" borderId="53" xfId="0" applyFont="1" applyFill="1" applyBorder="1" applyAlignment="1">
      <alignment horizontal="center" vertical="center"/>
    </xf>
    <xf numFmtId="0" fontId="31" fillId="6" borderId="53" xfId="0" applyFont="1" applyFill="1" applyBorder="1" applyAlignment="1">
      <alignment horizontal="center" vertical="center" wrapText="1"/>
    </xf>
    <xf numFmtId="44" fontId="39" fillId="6" borderId="55" xfId="0" applyNumberFormat="1" applyFont="1" applyFill="1" applyBorder="1" applyAlignment="1">
      <alignment horizontal="center" vertical="center"/>
    </xf>
    <xf numFmtId="0" fontId="32" fillId="8" borderId="41" xfId="0" applyFont="1" applyFill="1" applyBorder="1" applyAlignment="1" applyProtection="1">
      <alignment vertical="center" wrapText="1"/>
      <protection locked="0"/>
    </xf>
    <xf numFmtId="44" fontId="32" fillId="0" borderId="34" xfId="0" applyNumberFormat="1" applyFont="1" applyBorder="1" applyAlignment="1" applyProtection="1">
      <alignment vertical="center"/>
      <protection locked="0"/>
    </xf>
    <xf numFmtId="44" fontId="32" fillId="7" borderId="34" xfId="1" applyFont="1" applyFill="1" applyBorder="1" applyAlignment="1" applyProtection="1">
      <alignment vertical="center"/>
    </xf>
    <xf numFmtId="44" fontId="34" fillId="9" borderId="34" xfId="1" applyFont="1" applyFill="1" applyBorder="1" applyAlignment="1" applyProtection="1">
      <alignment vertical="center"/>
    </xf>
    <xf numFmtId="44" fontId="32" fillId="9" borderId="41" xfId="1" applyFont="1" applyFill="1" applyBorder="1" applyAlignment="1" applyProtection="1">
      <alignment vertical="center" wrapText="1"/>
    </xf>
    <xf numFmtId="0" fontId="34" fillId="9" borderId="41" xfId="0" applyFont="1" applyFill="1" applyBorder="1" applyAlignment="1">
      <alignment vertical="center" wrapText="1"/>
    </xf>
    <xf numFmtId="44" fontId="34" fillId="9" borderId="41" xfId="1" applyFont="1" applyFill="1" applyBorder="1" applyAlignment="1" applyProtection="1">
      <alignment vertical="center" wrapText="1"/>
    </xf>
    <xf numFmtId="44" fontId="34" fillId="9" borderId="41" xfId="0" applyNumberFormat="1" applyFont="1" applyFill="1" applyBorder="1" applyAlignment="1">
      <alignment vertical="center" wrapText="1"/>
    </xf>
    <xf numFmtId="44" fontId="32" fillId="2" borderId="34" xfId="1" applyFont="1" applyFill="1" applyBorder="1" applyAlignment="1" applyProtection="1">
      <alignment vertical="center"/>
      <protection locked="0"/>
    </xf>
    <xf numFmtId="44" fontId="32" fillId="8" borderId="34" xfId="1" applyFont="1" applyFill="1" applyBorder="1" applyAlignment="1" applyProtection="1">
      <alignment vertical="center"/>
      <protection locked="0"/>
    </xf>
    <xf numFmtId="44" fontId="32" fillId="0" borderId="39" xfId="0" applyNumberFormat="1" applyFont="1" applyBorder="1" applyAlignment="1" applyProtection="1">
      <alignment vertical="center"/>
      <protection locked="0"/>
    </xf>
    <xf numFmtId="44" fontId="32" fillId="5" borderId="61" xfId="0" applyNumberFormat="1" applyFont="1" applyFill="1" applyBorder="1" applyAlignment="1">
      <alignment horizontal="center" vertical="center"/>
    </xf>
    <xf numFmtId="0" fontId="21" fillId="0" borderId="0" xfId="0" applyFont="1"/>
    <xf numFmtId="0" fontId="30" fillId="0" borderId="0" xfId="3" applyAlignment="1">
      <alignment horizontal="center"/>
    </xf>
    <xf numFmtId="170" fontId="4" fillId="7" borderId="41" xfId="0" applyNumberFormat="1" applyFont="1" applyFill="1" applyBorder="1" applyAlignment="1">
      <alignment horizontal="center"/>
    </xf>
    <xf numFmtId="170" fontId="4" fillId="7" borderId="34" xfId="0" applyNumberFormat="1" applyFont="1" applyFill="1" applyBorder="1" applyAlignment="1">
      <alignment horizontal="center"/>
    </xf>
    <xf numFmtId="0" fontId="5" fillId="0" borderId="37" xfId="0" applyFont="1" applyBorder="1"/>
    <xf numFmtId="0" fontId="22" fillId="0" borderId="0" xfId="0" applyFont="1" applyAlignment="1">
      <alignment horizontal="center"/>
    </xf>
    <xf numFmtId="44" fontId="32" fillId="8" borderId="39" xfId="1" applyFont="1" applyFill="1" applyBorder="1" applyAlignment="1" applyProtection="1">
      <alignment horizontal="right"/>
      <protection locked="0"/>
    </xf>
    <xf numFmtId="44" fontId="32" fillId="8" borderId="41" xfId="1" applyFont="1" applyFill="1" applyBorder="1" applyAlignment="1" applyProtection="1">
      <alignment horizontal="center"/>
      <protection locked="0"/>
    </xf>
    <xf numFmtId="0" fontId="23" fillId="6" borderId="62" xfId="0" applyFont="1" applyFill="1" applyBorder="1" applyAlignment="1">
      <alignment horizontal="center" vertical="center" wrapText="1"/>
    </xf>
    <xf numFmtId="169" fontId="4" fillId="8" borderId="56" xfId="1" applyNumberFormat="1" applyFont="1" applyFill="1" applyBorder="1" applyAlignment="1" applyProtection="1">
      <alignment horizontal="center"/>
      <protection locked="0"/>
    </xf>
    <xf numFmtId="44" fontId="4" fillId="8" borderId="56" xfId="1" applyFont="1" applyFill="1" applyBorder="1" applyAlignment="1" applyProtection="1">
      <protection locked="0"/>
    </xf>
    <xf numFmtId="0" fontId="32" fillId="10" borderId="41" xfId="0" applyFont="1" applyFill="1" applyBorder="1" applyAlignment="1" applyProtection="1">
      <alignment vertical="center" wrapText="1"/>
      <protection locked="0"/>
    </xf>
    <xf numFmtId="0" fontId="33" fillId="4" borderId="0" xfId="0" applyFont="1" applyFill="1" applyAlignment="1">
      <alignment horizontal="center"/>
    </xf>
    <xf numFmtId="49" fontId="32" fillId="0" borderId="37" xfId="0" applyNumberFormat="1" applyFont="1" applyBorder="1" applyAlignment="1">
      <alignment horizontal="center"/>
    </xf>
    <xf numFmtId="44" fontId="4" fillId="9" borderId="56" xfId="1" applyFont="1" applyFill="1" applyBorder="1"/>
    <xf numFmtId="6" fontId="41" fillId="11" borderId="66" xfId="0" applyNumberFormat="1" applyFont="1" applyFill="1" applyBorder="1" applyAlignment="1">
      <alignment vertical="center" wrapText="1"/>
    </xf>
    <xf numFmtId="6" fontId="42" fillId="11" borderId="66" xfId="0" applyNumberFormat="1" applyFont="1" applyFill="1" applyBorder="1" applyAlignment="1">
      <alignment vertical="center" wrapText="1"/>
    </xf>
    <xf numFmtId="8" fontId="42" fillId="11" borderId="66" xfId="0" applyNumberFormat="1" applyFont="1" applyFill="1" applyBorder="1" applyAlignment="1">
      <alignment vertical="center" wrapText="1"/>
    </xf>
    <xf numFmtId="6" fontId="41" fillId="10" borderId="66" xfId="0" applyNumberFormat="1" applyFont="1" applyFill="1" applyBorder="1" applyAlignment="1">
      <alignment vertical="center" wrapText="1"/>
    </xf>
    <xf numFmtId="6" fontId="42" fillId="10" borderId="66" xfId="0" applyNumberFormat="1" applyFont="1" applyFill="1" applyBorder="1" applyAlignment="1">
      <alignment vertical="center" wrapText="1"/>
    </xf>
    <xf numFmtId="8" fontId="42" fillId="10" borderId="66" xfId="0" applyNumberFormat="1" applyFont="1" applyFill="1" applyBorder="1" applyAlignment="1">
      <alignment vertical="center" wrapText="1"/>
    </xf>
    <xf numFmtId="0" fontId="1" fillId="0" borderId="0" xfId="5"/>
    <xf numFmtId="0" fontId="3" fillId="0" borderId="37" xfId="0" applyFont="1" applyBorder="1"/>
    <xf numFmtId="44" fontId="32" fillId="7" borderId="4" xfId="0" applyNumberFormat="1" applyFont="1" applyFill="1" applyBorder="1" applyAlignment="1">
      <alignment horizontal="center" vertical="center"/>
    </xf>
    <xf numFmtId="0" fontId="23" fillId="6" borderId="7" xfId="0" applyFont="1" applyFill="1" applyBorder="1" applyAlignment="1">
      <alignment horizontal="center"/>
    </xf>
    <xf numFmtId="0" fontId="23" fillId="6" borderId="43" xfId="0" applyFont="1" applyFill="1" applyBorder="1" applyAlignment="1">
      <alignment horizontal="center" vertical="top"/>
    </xf>
    <xf numFmtId="44" fontId="32" fillId="7" borderId="40" xfId="1" applyFont="1" applyFill="1" applyBorder="1" applyAlignment="1" applyProtection="1">
      <alignment horizontal="center" vertical="center"/>
      <protection locked="0"/>
    </xf>
    <xf numFmtId="0" fontId="5" fillId="0" borderId="68" xfId="0" applyFont="1" applyBorder="1"/>
    <xf numFmtId="44" fontId="32" fillId="7" borderId="2" xfId="1" applyFont="1" applyFill="1" applyBorder="1" applyAlignment="1">
      <alignment vertical="center"/>
    </xf>
    <xf numFmtId="0" fontId="50" fillId="0" borderId="0" xfId="0" applyFont="1" applyAlignment="1">
      <alignment horizontal="center" vertical="top"/>
    </xf>
    <xf numFmtId="0" fontId="50" fillId="0" borderId="0" xfId="0" applyFont="1" applyAlignment="1">
      <alignment horizontal="left" vertical="top"/>
    </xf>
    <xf numFmtId="0" fontId="51" fillId="0" borderId="0" xfId="0" applyFont="1" applyAlignment="1">
      <alignment horizontal="left" vertical="top"/>
    </xf>
    <xf numFmtId="0" fontId="52" fillId="0" borderId="0" xfId="0" applyFont="1"/>
    <xf numFmtId="166" fontId="34" fillId="9" borderId="33" xfId="0" applyNumberFormat="1" applyFont="1" applyFill="1" applyBorder="1" applyAlignment="1" applyProtection="1">
      <alignment horizontal="left" vertical="center"/>
      <protection locked="0"/>
    </xf>
    <xf numFmtId="44" fontId="32" fillId="0" borderId="34" xfId="0" applyNumberFormat="1" applyFont="1" applyBorder="1" applyAlignment="1" applyProtection="1">
      <alignment vertical="center"/>
      <protection locked="0"/>
    </xf>
    <xf numFmtId="0" fontId="32" fillId="0" borderId="34" xfId="0" applyFont="1" applyBorder="1" applyAlignment="1" applyProtection="1">
      <alignment vertical="center"/>
      <protection locked="0"/>
    </xf>
    <xf numFmtId="44" fontId="32" fillId="0" borderId="34" xfId="1" applyFont="1" applyFill="1" applyBorder="1" applyAlignment="1" applyProtection="1">
      <alignment horizontal="center" vertical="center"/>
      <protection locked="0"/>
    </xf>
    <xf numFmtId="44" fontId="32" fillId="7" borderId="5" xfId="0" applyNumberFormat="1" applyFont="1" applyFill="1" applyBorder="1" applyAlignment="1">
      <alignment horizontal="center" vertical="center"/>
    </xf>
    <xf numFmtId="44" fontId="32" fillId="7" borderId="2" xfId="0" applyNumberFormat="1" applyFont="1" applyFill="1" applyBorder="1" applyAlignment="1">
      <alignment horizontal="center" vertical="center"/>
    </xf>
    <xf numFmtId="44" fontId="32" fillId="7" borderId="4" xfId="0" applyNumberFormat="1" applyFont="1" applyFill="1" applyBorder="1" applyAlignment="1">
      <alignment horizontal="center" vertical="center"/>
    </xf>
    <xf numFmtId="44" fontId="32" fillId="7" borderId="4" xfId="1" applyFont="1" applyFill="1" applyBorder="1" applyAlignment="1">
      <alignment horizontal="center" vertical="center"/>
    </xf>
    <xf numFmtId="44" fontId="32" fillId="7" borderId="72" xfId="1" applyFont="1" applyFill="1" applyBorder="1" applyAlignment="1">
      <alignment horizontal="center" vertical="center"/>
    </xf>
    <xf numFmtId="44" fontId="32" fillId="7" borderId="5" xfId="1" applyFont="1" applyFill="1" applyBorder="1" applyAlignment="1">
      <alignment horizontal="center" vertical="center"/>
    </xf>
    <xf numFmtId="44" fontId="32" fillId="9" borderId="45" xfId="1" applyFont="1" applyFill="1" applyBorder="1" applyAlignment="1" applyProtection="1">
      <alignment horizontal="center" vertical="center"/>
    </xf>
    <xf numFmtId="44" fontId="32" fillId="9" borderId="33" xfId="1" applyFont="1" applyFill="1" applyBorder="1" applyAlignment="1" applyProtection="1">
      <alignment horizontal="center" vertical="center"/>
    </xf>
    <xf numFmtId="44" fontId="32" fillId="0" borderId="40" xfId="0" applyNumberFormat="1" applyFont="1" applyBorder="1" applyAlignment="1" applyProtection="1">
      <alignment horizontal="center" vertical="center"/>
      <protection locked="0"/>
    </xf>
    <xf numFmtId="44" fontId="32" fillId="0" borderId="45" xfId="0" applyNumberFormat="1" applyFont="1" applyBorder="1" applyAlignment="1" applyProtection="1">
      <alignment horizontal="center" vertical="center"/>
      <protection locked="0"/>
    </xf>
    <xf numFmtId="44" fontId="32" fillId="0" borderId="33" xfId="0" applyNumberFormat="1" applyFont="1" applyBorder="1" applyAlignment="1" applyProtection="1">
      <alignment horizontal="center" vertical="center"/>
      <protection locked="0"/>
    </xf>
    <xf numFmtId="44" fontId="32" fillId="2" borderId="34" xfId="1" applyFont="1" applyFill="1" applyBorder="1" applyAlignment="1" applyProtection="1">
      <alignment horizontal="center" vertical="center"/>
      <protection locked="0"/>
    </xf>
    <xf numFmtId="0" fontId="32" fillId="0" borderId="34" xfId="0" applyFont="1" applyBorder="1" applyAlignment="1" applyProtection="1">
      <alignment horizontal="center" vertical="center"/>
      <protection locked="0"/>
    </xf>
    <xf numFmtId="44" fontId="32" fillId="2" borderId="40" xfId="1" applyFont="1" applyFill="1" applyBorder="1" applyAlignment="1" applyProtection="1">
      <alignment horizontal="center" vertical="center"/>
      <protection locked="0"/>
    </xf>
    <xf numFmtId="44" fontId="32" fillId="2" borderId="45" xfId="1" applyFont="1" applyFill="1" applyBorder="1" applyAlignment="1" applyProtection="1">
      <alignment horizontal="center" vertical="center"/>
      <protection locked="0"/>
    </xf>
    <xf numFmtId="44" fontId="32" fillId="2" borderId="33" xfId="1" applyFont="1" applyFill="1" applyBorder="1" applyAlignment="1" applyProtection="1">
      <alignment horizontal="center" vertical="center"/>
      <protection locked="0"/>
    </xf>
    <xf numFmtId="3" fontId="32" fillId="0" borderId="40" xfId="2" applyNumberFormat="1" applyFont="1" applyFill="1" applyBorder="1" applyAlignment="1" applyProtection="1">
      <alignment horizontal="center" vertical="center"/>
      <protection locked="0"/>
    </xf>
    <xf numFmtId="3" fontId="32" fillId="0" borderId="33" xfId="2" applyNumberFormat="1" applyFont="1" applyFill="1" applyBorder="1" applyAlignment="1" applyProtection="1">
      <alignment horizontal="center" vertical="center"/>
      <protection locked="0"/>
    </xf>
    <xf numFmtId="166" fontId="32" fillId="0" borderId="34" xfId="0" applyNumberFormat="1" applyFont="1" applyBorder="1" applyAlignment="1" applyProtection="1">
      <alignment horizontal="center" vertical="center"/>
      <protection locked="0"/>
    </xf>
    <xf numFmtId="165" fontId="32" fillId="0" borderId="34" xfId="0" applyNumberFormat="1" applyFont="1" applyBorder="1" applyAlignment="1" applyProtection="1">
      <alignment horizontal="center" vertical="center" wrapText="1"/>
      <protection locked="0"/>
    </xf>
    <xf numFmtId="0" fontId="32" fillId="0" borderId="34" xfId="0" applyFont="1" applyBorder="1" applyAlignment="1" applyProtection="1">
      <alignment vertical="center" wrapText="1"/>
      <protection locked="0"/>
    </xf>
    <xf numFmtId="0" fontId="21" fillId="0" borderId="0" xfId="0" applyFont="1" applyAlignment="1">
      <alignment horizontal="right"/>
    </xf>
    <xf numFmtId="0" fontId="33" fillId="8" borderId="37" xfId="0" applyFont="1" applyFill="1" applyBorder="1" applyAlignment="1" applyProtection="1">
      <alignment horizontal="left"/>
      <protection locked="0"/>
    </xf>
    <xf numFmtId="49" fontId="33" fillId="8" borderId="37" xfId="0" applyNumberFormat="1" applyFont="1" applyFill="1" applyBorder="1" applyAlignment="1" applyProtection="1">
      <alignment horizontal="left"/>
      <protection locked="0"/>
    </xf>
    <xf numFmtId="0" fontId="25" fillId="6" borderId="13" xfId="0" applyFont="1" applyFill="1" applyBorder="1" applyAlignment="1">
      <alignment horizontal="center" vertical="center" wrapText="1"/>
    </xf>
    <xf numFmtId="0" fontId="25" fillId="6" borderId="6" xfId="0" applyFont="1" applyFill="1" applyBorder="1" applyAlignment="1">
      <alignment horizontal="center" vertical="center" wrapText="1"/>
    </xf>
    <xf numFmtId="0" fontId="25" fillId="6" borderId="25" xfId="0" applyFont="1" applyFill="1" applyBorder="1" applyAlignment="1">
      <alignment horizontal="center" vertical="center" wrapText="1"/>
    </xf>
    <xf numFmtId="0" fontId="25" fillId="6" borderId="16" xfId="0" applyFont="1" applyFill="1" applyBorder="1" applyAlignment="1">
      <alignment horizontal="center" vertical="center" wrapText="1"/>
    </xf>
    <xf numFmtId="49" fontId="33" fillId="8" borderId="37" xfId="0" applyNumberFormat="1" applyFont="1" applyFill="1" applyBorder="1" applyAlignment="1" applyProtection="1">
      <alignment horizontal="center"/>
      <protection locked="0"/>
    </xf>
    <xf numFmtId="0" fontId="24" fillId="6" borderId="8" xfId="0" applyFont="1" applyFill="1" applyBorder="1" applyAlignment="1">
      <alignment horizontal="center" vertical="center" wrapText="1"/>
    </xf>
    <xf numFmtId="0" fontId="24" fillId="6" borderId="8" xfId="0" applyFont="1" applyFill="1" applyBorder="1" applyAlignment="1">
      <alignment horizontal="center" vertical="center"/>
    </xf>
    <xf numFmtId="0" fontId="24" fillId="6" borderId="6" xfId="0" applyFont="1" applyFill="1" applyBorder="1" applyAlignment="1">
      <alignment horizontal="center" vertical="center"/>
    </xf>
    <xf numFmtId="0" fontId="24" fillId="6" borderId="0" xfId="0" applyFont="1" applyFill="1" applyAlignment="1">
      <alignment horizontal="center" vertical="center"/>
    </xf>
    <xf numFmtId="0" fontId="24" fillId="6" borderId="16" xfId="0" applyFont="1" applyFill="1" applyBorder="1" applyAlignment="1">
      <alignment horizontal="center" vertical="center"/>
    </xf>
    <xf numFmtId="0" fontId="39" fillId="6" borderId="7" xfId="0" applyFont="1" applyFill="1" applyBorder="1" applyAlignment="1">
      <alignment horizontal="center" vertical="center" wrapText="1"/>
    </xf>
    <xf numFmtId="0" fontId="25" fillId="6" borderId="8" xfId="0" applyFont="1" applyFill="1" applyBorder="1" applyAlignment="1">
      <alignment horizontal="center" vertical="center" wrapText="1"/>
    </xf>
    <xf numFmtId="0" fontId="25" fillId="6" borderId="15" xfId="0" applyFont="1" applyFill="1" applyBorder="1" applyAlignment="1">
      <alignment horizontal="center" vertical="center" wrapText="1"/>
    </xf>
    <xf numFmtId="0" fontId="25" fillId="6" borderId="0" xfId="0" applyFont="1" applyFill="1" applyAlignment="1">
      <alignment horizontal="center" vertical="center" wrapText="1"/>
    </xf>
    <xf numFmtId="0" fontId="0" fillId="0" borderId="37" xfId="0" applyBorder="1" applyAlignment="1">
      <alignment horizontal="left"/>
    </xf>
    <xf numFmtId="44" fontId="32" fillId="2" borderId="1" xfId="1" applyFont="1" applyFill="1" applyBorder="1" applyAlignment="1" applyProtection="1">
      <alignment horizontal="center" vertical="center"/>
      <protection locked="0"/>
    </xf>
    <xf numFmtId="44" fontId="32" fillId="2" borderId="57" xfId="1" applyFont="1" applyFill="1" applyBorder="1" applyAlignment="1" applyProtection="1">
      <alignment horizontal="center" vertical="center"/>
      <protection locked="0"/>
    </xf>
    <xf numFmtId="44" fontId="32" fillId="2" borderId="59" xfId="1" applyFont="1" applyFill="1" applyBorder="1" applyAlignment="1" applyProtection="1">
      <alignment horizontal="center" vertical="center"/>
      <protection locked="0"/>
    </xf>
    <xf numFmtId="0" fontId="23" fillId="6" borderId="9" xfId="0" applyFont="1" applyFill="1" applyBorder="1" applyAlignment="1">
      <alignment horizontal="center" vertical="center" wrapText="1"/>
    </xf>
    <xf numFmtId="0" fontId="23" fillId="6" borderId="24" xfId="0" applyFont="1" applyFill="1" applyBorder="1" applyAlignment="1">
      <alignment horizontal="center" vertical="center" wrapText="1"/>
    </xf>
    <xf numFmtId="0" fontId="24" fillId="6" borderId="10" xfId="0" applyFont="1" applyFill="1" applyBorder="1" applyAlignment="1">
      <alignment horizontal="center" vertical="center" wrapText="1"/>
    </xf>
    <xf numFmtId="0" fontId="24" fillId="6" borderId="11" xfId="0" applyFont="1" applyFill="1" applyBorder="1" applyAlignment="1">
      <alignment horizontal="center" vertical="center" wrapText="1"/>
    </xf>
    <xf numFmtId="0" fontId="24" fillId="6" borderId="12" xfId="0" applyFont="1" applyFill="1" applyBorder="1" applyAlignment="1">
      <alignment horizontal="center" vertical="center" wrapText="1"/>
    </xf>
    <xf numFmtId="0" fontId="48" fillId="0" borderId="0" xfId="0" applyFont="1" applyAlignment="1">
      <alignment horizontal="center" vertical="center"/>
    </xf>
    <xf numFmtId="0" fontId="24" fillId="6" borderId="18" xfId="0" applyFont="1" applyFill="1" applyBorder="1" applyAlignment="1">
      <alignment horizontal="center" vertical="center" wrapText="1"/>
    </xf>
    <xf numFmtId="0" fontId="24" fillId="6" borderId="20" xfId="0" applyFont="1" applyFill="1" applyBorder="1" applyAlignment="1">
      <alignment horizontal="center" vertical="center" wrapText="1"/>
    </xf>
    <xf numFmtId="0" fontId="11" fillId="7" borderId="37" xfId="0" applyFont="1" applyFill="1" applyBorder="1" applyAlignment="1">
      <alignment horizontal="right" vertical="center"/>
    </xf>
    <xf numFmtId="0" fontId="11" fillId="7" borderId="28" xfId="0" applyFont="1" applyFill="1" applyBorder="1" applyAlignment="1">
      <alignment horizontal="right" vertical="center"/>
    </xf>
    <xf numFmtId="0" fontId="14" fillId="0" borderId="0" xfId="0" applyFont="1"/>
    <xf numFmtId="0" fontId="5" fillId="0" borderId="0" xfId="0" applyFont="1" applyAlignment="1">
      <alignment horizontal="center"/>
    </xf>
    <xf numFmtId="0" fontId="23" fillId="6" borderId="18" xfId="0" applyFont="1" applyFill="1" applyBorder="1" applyAlignment="1">
      <alignment horizontal="center" vertical="center" wrapText="1"/>
    </xf>
    <xf numFmtId="0" fontId="23" fillId="6" borderId="19" xfId="0" applyFont="1" applyFill="1" applyBorder="1" applyAlignment="1">
      <alignment horizontal="center" vertical="center" wrapText="1"/>
    </xf>
    <xf numFmtId="49" fontId="19" fillId="8" borderId="37" xfId="0" applyNumberFormat="1" applyFont="1" applyFill="1" applyBorder="1" applyAlignment="1" applyProtection="1">
      <alignment horizontal="left"/>
      <protection locked="0"/>
    </xf>
    <xf numFmtId="0" fontId="23" fillId="6" borderId="7" xfId="0" applyFont="1" applyFill="1" applyBorder="1" applyAlignment="1">
      <alignment horizontal="center" vertical="center" wrapText="1"/>
    </xf>
    <xf numFmtId="0" fontId="23" fillId="6" borderId="8" xfId="0" applyFont="1" applyFill="1" applyBorder="1" applyAlignment="1">
      <alignment horizontal="center" vertical="center" wrapText="1"/>
    </xf>
    <xf numFmtId="0" fontId="24" fillId="6" borderId="60" xfId="0" applyFont="1" applyFill="1" applyBorder="1" applyAlignment="1">
      <alignment horizontal="center" vertical="center" wrapText="1"/>
    </xf>
    <xf numFmtId="0" fontId="33" fillId="8" borderId="37" xfId="0" applyFont="1" applyFill="1" applyBorder="1" applyAlignment="1" applyProtection="1">
      <alignment horizontal="center"/>
      <protection locked="0"/>
    </xf>
    <xf numFmtId="0" fontId="23" fillId="6" borderId="14" xfId="0" applyFont="1" applyFill="1" applyBorder="1" applyAlignment="1">
      <alignment horizontal="center" vertical="center"/>
    </xf>
    <xf numFmtId="0" fontId="23" fillId="6" borderId="27" xfId="0" applyFont="1" applyFill="1" applyBorder="1" applyAlignment="1">
      <alignment horizontal="center" vertical="center"/>
    </xf>
    <xf numFmtId="0" fontId="9" fillId="4" borderId="0" xfId="0" applyFont="1" applyFill="1" applyAlignment="1">
      <alignment vertical="center" textRotation="90"/>
    </xf>
    <xf numFmtId="0" fontId="49" fillId="0" borderId="0" xfId="0" applyFont="1" applyAlignment="1">
      <alignment horizontal="center" vertical="center"/>
    </xf>
    <xf numFmtId="0" fontId="23" fillId="6" borderId="7" xfId="0" applyFont="1" applyFill="1" applyBorder="1" applyAlignment="1">
      <alignment horizontal="center"/>
    </xf>
    <xf numFmtId="0" fontId="23" fillId="6" borderId="8" xfId="0" applyFont="1" applyFill="1" applyBorder="1" applyAlignment="1">
      <alignment horizontal="center"/>
    </xf>
    <xf numFmtId="0" fontId="23" fillId="6" borderId="6" xfId="0" applyFont="1" applyFill="1" applyBorder="1" applyAlignment="1">
      <alignment horizontal="center"/>
    </xf>
    <xf numFmtId="0" fontId="23" fillId="6" borderId="43" xfId="0" applyFont="1" applyFill="1" applyBorder="1" applyAlignment="1">
      <alignment horizontal="center" vertical="top"/>
    </xf>
    <xf numFmtId="0" fontId="23" fillId="6" borderId="57" xfId="0" applyFont="1" applyFill="1" applyBorder="1" applyAlignment="1">
      <alignment horizontal="center" vertical="top"/>
    </xf>
    <xf numFmtId="0" fontId="23" fillId="6" borderId="58" xfId="0" applyFont="1" applyFill="1" applyBorder="1" applyAlignment="1">
      <alignment horizontal="center" vertical="top"/>
    </xf>
    <xf numFmtId="0" fontId="37" fillId="0" borderId="0" xfId="0" applyFont="1" applyAlignment="1">
      <alignment horizontal="right"/>
    </xf>
    <xf numFmtId="0" fontId="5" fillId="7" borderId="37" xfId="0" applyFont="1" applyFill="1" applyBorder="1" applyAlignment="1">
      <alignment horizontal="right" vertical="center"/>
    </xf>
    <xf numFmtId="0" fontId="5" fillId="7" borderId="28" xfId="0" applyFont="1" applyFill="1" applyBorder="1" applyAlignment="1">
      <alignment vertical="center"/>
    </xf>
    <xf numFmtId="0" fontId="0" fillId="0" borderId="0" xfId="0" applyAlignment="1">
      <alignment horizontal="right"/>
    </xf>
    <xf numFmtId="0" fontId="0" fillId="0" borderId="6" xfId="0" applyBorder="1" applyAlignment="1">
      <alignment horizontal="center" vertical="center" wrapText="1"/>
    </xf>
    <xf numFmtId="0" fontId="23" fillId="6" borderId="15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24" fillId="6" borderId="16" xfId="0" applyFont="1" applyFill="1" applyBorder="1" applyAlignment="1">
      <alignment horizontal="center" vertical="center" wrapText="1"/>
    </xf>
    <xf numFmtId="0" fontId="24" fillId="6" borderId="58" xfId="0" applyFont="1" applyFill="1" applyBorder="1" applyAlignment="1">
      <alignment horizontal="center" vertical="center" wrapText="1"/>
    </xf>
    <xf numFmtId="166" fontId="32" fillId="7" borderId="42" xfId="0" applyNumberFormat="1" applyFont="1" applyFill="1" applyBorder="1" applyAlignment="1">
      <alignment horizontal="center" vertical="center"/>
    </xf>
    <xf numFmtId="165" fontId="32" fillId="7" borderId="42" xfId="0" applyNumberFormat="1" applyFont="1" applyFill="1" applyBorder="1" applyAlignment="1">
      <alignment horizontal="center" vertical="center"/>
    </xf>
    <xf numFmtId="0" fontId="34" fillId="7" borderId="42" xfId="0" applyFont="1" applyFill="1" applyBorder="1" applyAlignment="1">
      <alignment vertical="center" wrapText="1"/>
    </xf>
    <xf numFmtId="3" fontId="32" fillId="7" borderId="4" xfId="0" applyNumberFormat="1" applyFont="1" applyFill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169" fontId="4" fillId="0" borderId="0" xfId="0" applyNumberFormat="1" applyFont="1" applyAlignment="1" applyProtection="1">
      <alignment horizontal="center"/>
      <protection locked="0"/>
    </xf>
    <xf numFmtId="169" fontId="0" fillId="0" borderId="0" xfId="0" applyNumberFormat="1"/>
    <xf numFmtId="44" fontId="32" fillId="7" borderId="5" xfId="1" applyFont="1" applyFill="1" applyBorder="1" applyAlignment="1">
      <alignment vertical="center"/>
    </xf>
    <xf numFmtId="44" fontId="32" fillId="0" borderId="2" xfId="1" applyFont="1" applyBorder="1" applyAlignment="1">
      <alignment vertical="center"/>
    </xf>
    <xf numFmtId="44" fontId="32" fillId="0" borderId="4" xfId="1" applyFont="1" applyBorder="1" applyAlignment="1">
      <alignment vertical="center"/>
    </xf>
    <xf numFmtId="44" fontId="4" fillId="9" borderId="56" xfId="1" applyFont="1" applyFill="1" applyBorder="1" applyAlignment="1" applyProtection="1">
      <alignment horizontal="center"/>
      <protection locked="0"/>
    </xf>
    <xf numFmtId="44" fontId="37" fillId="9" borderId="56" xfId="1" applyFont="1" applyFill="1" applyBorder="1" applyAlignment="1"/>
    <xf numFmtId="0" fontId="31" fillId="6" borderId="17" xfId="0" applyFont="1" applyFill="1" applyBorder="1" applyAlignment="1">
      <alignment horizontal="center" vertical="center"/>
    </xf>
    <xf numFmtId="0" fontId="31" fillId="6" borderId="18" xfId="0" applyFont="1" applyFill="1" applyBorder="1" applyAlignment="1">
      <alignment horizontal="center" vertical="center"/>
    </xf>
    <xf numFmtId="169" fontId="39" fillId="6" borderId="55" xfId="0" applyNumberFormat="1" applyFont="1" applyFill="1" applyBorder="1" applyAlignment="1" applyProtection="1">
      <alignment horizontal="center" vertical="center"/>
      <protection locked="0"/>
    </xf>
    <xf numFmtId="169" fontId="38" fillId="6" borderId="55" xfId="0" applyNumberFormat="1" applyFont="1" applyFill="1" applyBorder="1" applyAlignment="1">
      <alignment vertical="center"/>
    </xf>
    <xf numFmtId="0" fontId="0" fillId="0" borderId="5" xfId="0" applyBorder="1" applyAlignment="1">
      <alignment horizontal="center" vertical="center"/>
    </xf>
    <xf numFmtId="44" fontId="46" fillId="9" borderId="42" xfId="1" applyFont="1" applyFill="1" applyBorder="1" applyAlignment="1" applyProtection="1">
      <alignment horizontal="center" vertical="center" textRotation="90"/>
    </xf>
    <xf numFmtId="0" fontId="47" fillId="0" borderId="67" xfId="0" applyFont="1" applyBorder="1" applyAlignment="1">
      <alignment horizontal="center" vertical="center" textRotation="90"/>
    </xf>
    <xf numFmtId="0" fontId="47" fillId="0" borderId="26" xfId="0" applyFont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22" fillId="0" borderId="35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5" fillId="0" borderId="37" xfId="0" applyFont="1" applyBorder="1"/>
    <xf numFmtId="0" fontId="0" fillId="0" borderId="37" xfId="0" applyBorder="1"/>
    <xf numFmtId="0" fontId="30" fillId="0" borderId="0" xfId="3" applyAlignment="1"/>
    <xf numFmtId="0" fontId="5" fillId="0" borderId="0" xfId="0" applyFont="1"/>
    <xf numFmtId="0" fontId="0" fillId="0" borderId="0" xfId="0"/>
    <xf numFmtId="0" fontId="19" fillId="0" borderId="0" xfId="0" applyFont="1" applyAlignment="1">
      <alignment horizontal="right"/>
    </xf>
    <xf numFmtId="3" fontId="32" fillId="0" borderId="34" xfId="2" applyNumberFormat="1" applyFont="1" applyFill="1" applyBorder="1" applyAlignment="1" applyProtection="1">
      <alignment horizontal="center" vertical="center"/>
      <protection locked="0"/>
    </xf>
    <xf numFmtId="0" fontId="22" fillId="0" borderId="0" xfId="0" applyFont="1" applyAlignment="1">
      <alignment horizontal="right"/>
    </xf>
    <xf numFmtId="167" fontId="4" fillId="5" borderId="22" xfId="1" applyNumberFormat="1" applyFont="1" applyFill="1" applyBorder="1" applyAlignment="1">
      <alignment horizontal="right"/>
    </xf>
    <xf numFmtId="0" fontId="4" fillId="0" borderId="23" xfId="0" applyFont="1" applyBorder="1" applyAlignment="1">
      <alignment horizontal="right"/>
    </xf>
    <xf numFmtId="0" fontId="31" fillId="6" borderId="53" xfId="0" applyFont="1" applyFill="1" applyBorder="1" applyAlignment="1">
      <alignment horizontal="center" vertical="center" wrapText="1"/>
    </xf>
    <xf numFmtId="0" fontId="24" fillId="6" borderId="49" xfId="0" applyFont="1" applyFill="1" applyBorder="1" applyAlignment="1">
      <alignment horizontal="center" vertical="center"/>
    </xf>
    <xf numFmtId="0" fontId="24" fillId="6" borderId="50" xfId="0" applyFont="1" applyFill="1" applyBorder="1" applyAlignment="1">
      <alignment horizontal="center" vertical="center"/>
    </xf>
    <xf numFmtId="0" fontId="24" fillId="6" borderId="51" xfId="0" applyFont="1" applyFill="1" applyBorder="1" applyAlignment="1">
      <alignment horizontal="center" vertical="center"/>
    </xf>
    <xf numFmtId="0" fontId="31" fillId="6" borderId="53" xfId="0" applyFont="1" applyFill="1" applyBorder="1" applyAlignment="1">
      <alignment horizontal="center" vertical="center"/>
    </xf>
    <xf numFmtId="0" fontId="31" fillId="6" borderId="54" xfId="0" applyFont="1" applyFill="1" applyBorder="1" applyAlignment="1">
      <alignment horizontal="center" vertical="center"/>
    </xf>
    <xf numFmtId="0" fontId="24" fillId="6" borderId="3" xfId="0" applyFont="1" applyFill="1" applyBorder="1" applyAlignment="1">
      <alignment horizontal="center" vertical="center"/>
    </xf>
    <xf numFmtId="49" fontId="4" fillId="0" borderId="34" xfId="1" applyNumberFormat="1" applyFont="1" applyFill="1" applyBorder="1" applyAlignment="1" applyProtection="1">
      <alignment horizontal="left"/>
      <protection locked="0"/>
    </xf>
    <xf numFmtId="44" fontId="4" fillId="0" borderId="39" xfId="1" applyFont="1" applyFill="1" applyBorder="1" applyAlignment="1" applyProtection="1">
      <alignment horizontal="center"/>
      <protection locked="0"/>
    </xf>
    <xf numFmtId="0" fontId="4" fillId="8" borderId="34" xfId="0" applyFont="1" applyFill="1" applyBorder="1" applyAlignment="1" applyProtection="1">
      <alignment horizontal="left"/>
      <protection locked="0"/>
    </xf>
    <xf numFmtId="44" fontId="4" fillId="8" borderId="34" xfId="1" applyFont="1" applyFill="1" applyBorder="1" applyAlignment="1" applyProtection="1">
      <alignment horizontal="center"/>
      <protection locked="0"/>
    </xf>
    <xf numFmtId="44" fontId="4" fillId="0" borderId="34" xfId="1" applyFont="1" applyFill="1" applyBorder="1" applyAlignment="1" applyProtection="1">
      <alignment horizontal="center"/>
      <protection locked="0"/>
    </xf>
    <xf numFmtId="0" fontId="30" fillId="0" borderId="0" xfId="3" applyAlignment="1">
      <alignment horizontal="right"/>
    </xf>
    <xf numFmtId="0" fontId="40" fillId="0" borderId="0" xfId="0" applyFont="1" applyAlignment="1">
      <alignment horizontal="right"/>
    </xf>
    <xf numFmtId="0" fontId="4" fillId="9" borderId="34" xfId="0" applyFont="1" applyFill="1" applyBorder="1" applyAlignment="1">
      <alignment horizontal="left"/>
    </xf>
    <xf numFmtId="44" fontId="4" fillId="9" borderId="34" xfId="1" applyFont="1" applyFill="1" applyBorder="1" applyAlignment="1">
      <alignment horizontal="center"/>
    </xf>
    <xf numFmtId="0" fontId="4" fillId="9" borderId="41" xfId="0" applyFont="1" applyFill="1" applyBorder="1" applyAlignment="1">
      <alignment horizontal="left"/>
    </xf>
    <xf numFmtId="44" fontId="4" fillId="9" borderId="41" xfId="1" applyFont="1" applyFill="1" applyBorder="1" applyAlignment="1">
      <alignment horizontal="center"/>
    </xf>
    <xf numFmtId="44" fontId="4" fillId="9" borderId="1" xfId="1" applyFont="1" applyFill="1" applyBorder="1" applyAlignment="1">
      <alignment horizontal="center"/>
    </xf>
    <xf numFmtId="0" fontId="30" fillId="0" borderId="0" xfId="3" applyAlignment="1">
      <alignment horizontal="center"/>
    </xf>
    <xf numFmtId="44" fontId="32" fillId="0" borderId="70" xfId="0" applyNumberFormat="1" applyFont="1" applyBorder="1" applyAlignment="1" applyProtection="1">
      <alignment horizontal="center" vertical="center"/>
      <protection locked="0"/>
    </xf>
    <xf numFmtId="44" fontId="32" fillId="0" borderId="71" xfId="0" applyNumberFormat="1" applyFont="1" applyBorder="1" applyAlignment="1" applyProtection="1">
      <alignment horizontal="center" vertical="center"/>
      <protection locked="0"/>
    </xf>
    <xf numFmtId="44" fontId="32" fillId="0" borderId="69" xfId="0" applyNumberFormat="1" applyFont="1" applyBorder="1" applyAlignment="1" applyProtection="1">
      <alignment horizontal="center" vertical="center"/>
      <protection locked="0"/>
    </xf>
    <xf numFmtId="44" fontId="32" fillId="8" borderId="40" xfId="1" applyFont="1" applyFill="1" applyBorder="1" applyAlignment="1" applyProtection="1">
      <alignment horizontal="center" vertical="center"/>
      <protection locked="0"/>
    </xf>
    <xf numFmtId="44" fontId="32" fillId="8" borderId="45" xfId="1" applyFont="1" applyFill="1" applyBorder="1" applyAlignment="1" applyProtection="1">
      <alignment horizontal="center" vertical="center"/>
      <protection locked="0"/>
    </xf>
    <xf numFmtId="44" fontId="32" fillId="8" borderId="33" xfId="1" applyFont="1" applyFill="1" applyBorder="1" applyAlignment="1" applyProtection="1">
      <alignment horizontal="center" vertical="center"/>
      <protection locked="0"/>
    </xf>
    <xf numFmtId="0" fontId="23" fillId="6" borderId="0" xfId="0" applyFont="1" applyFill="1" applyAlignment="1">
      <alignment horizontal="center" vertical="center" wrapText="1"/>
    </xf>
    <xf numFmtId="0" fontId="23" fillId="6" borderId="6" xfId="0" applyFont="1" applyFill="1" applyBorder="1" applyAlignment="1">
      <alignment horizontal="center" vertical="center" wrapText="1"/>
    </xf>
    <xf numFmtId="166" fontId="34" fillId="9" borderId="40" xfId="0" applyNumberFormat="1" applyFont="1" applyFill="1" applyBorder="1" applyAlignment="1" applyProtection="1">
      <alignment horizontal="left" vertical="center"/>
      <protection locked="0"/>
    </xf>
    <xf numFmtId="166" fontId="34" fillId="9" borderId="45" xfId="0" applyNumberFormat="1" applyFont="1" applyFill="1" applyBorder="1" applyAlignment="1" applyProtection="1">
      <alignment horizontal="left" vertical="center"/>
      <protection locked="0"/>
    </xf>
    <xf numFmtId="166" fontId="34" fillId="9" borderId="33" xfId="0" applyNumberFormat="1" applyFont="1" applyFill="1" applyBorder="1" applyAlignment="1" applyProtection="1">
      <alignment horizontal="left" vertical="center"/>
      <protection locked="0"/>
    </xf>
    <xf numFmtId="0" fontId="36" fillId="0" borderId="0" xfId="0" applyFont="1" applyAlignment="1">
      <alignment horizontal="center" vertical="center"/>
    </xf>
    <xf numFmtId="0" fontId="36" fillId="0" borderId="48" xfId="0" applyFont="1" applyBorder="1" applyAlignment="1">
      <alignment horizontal="center" vertical="center"/>
    </xf>
    <xf numFmtId="0" fontId="23" fillId="6" borderId="10" xfId="0" applyFont="1" applyFill="1" applyBorder="1" applyAlignment="1">
      <alignment horizontal="center" vertical="center" wrapText="1"/>
    </xf>
    <xf numFmtId="0" fontId="23" fillId="6" borderId="11" xfId="0" applyFont="1" applyFill="1" applyBorder="1" applyAlignment="1">
      <alignment horizontal="center" vertical="center" wrapText="1"/>
    </xf>
    <xf numFmtId="0" fontId="23" fillId="6" borderId="63" xfId="0" applyFont="1" applyFill="1" applyBorder="1" applyAlignment="1">
      <alignment horizontal="center" vertical="center" wrapText="1"/>
    </xf>
    <xf numFmtId="0" fontId="23" fillId="6" borderId="64" xfId="0" applyFont="1" applyFill="1" applyBorder="1" applyAlignment="1">
      <alignment horizontal="center" vertical="center" wrapText="1"/>
    </xf>
    <xf numFmtId="0" fontId="23" fillId="6" borderId="65" xfId="0" applyFont="1" applyFill="1" applyBorder="1" applyAlignment="1">
      <alignment horizontal="center" vertical="center" wrapText="1"/>
    </xf>
    <xf numFmtId="0" fontId="25" fillId="6" borderId="46" xfId="0" applyFont="1" applyFill="1" applyBorder="1" applyAlignment="1">
      <alignment horizontal="center" vertical="center" wrapText="1"/>
    </xf>
    <xf numFmtId="0" fontId="25" fillId="6" borderId="47" xfId="0" applyFont="1" applyFill="1" applyBorder="1" applyAlignment="1">
      <alignment horizontal="center" vertical="center" wrapText="1"/>
    </xf>
    <xf numFmtId="0" fontId="39" fillId="6" borderId="15" xfId="0" applyFont="1" applyFill="1" applyBorder="1" applyAlignment="1">
      <alignment horizontal="center" vertical="center" wrapText="1"/>
    </xf>
  </cellXfs>
  <cellStyles count="6">
    <cellStyle name="Comma" xfId="2" builtinId="3"/>
    <cellStyle name="Currency" xfId="1" builtinId="4"/>
    <cellStyle name="Hyperlink" xfId="3" builtinId="8"/>
    <cellStyle name="Normal" xfId="0" builtinId="0"/>
    <cellStyle name="Normal 2" xfId="5" xr:uid="{5224F28A-9585-4049-B9F7-CE1A8F9D2996}"/>
    <cellStyle name="Percent" xfId="4" builtinId="5"/>
  </cellStyles>
  <dxfs count="15">
    <dxf>
      <fill>
        <patternFill>
          <bgColor rgb="FFFDF7E9"/>
        </patternFill>
      </fill>
    </dxf>
    <dxf>
      <fill>
        <patternFill>
          <bgColor rgb="FFFDF7E9"/>
        </patternFill>
      </fill>
    </dxf>
    <dxf>
      <fill>
        <patternFill>
          <bgColor rgb="FFFDF7E9"/>
        </patternFill>
      </fill>
    </dxf>
    <dxf>
      <fill>
        <patternFill>
          <bgColor rgb="FFFDF7E9"/>
        </patternFill>
      </fill>
    </dxf>
    <dxf>
      <fill>
        <patternFill patternType="solid">
          <bgColor rgb="FFFDF7E9"/>
        </patternFill>
      </fill>
    </dxf>
    <dxf>
      <fill>
        <patternFill>
          <bgColor rgb="FFFDF7E9"/>
        </patternFill>
      </fill>
    </dxf>
    <dxf>
      <fill>
        <patternFill>
          <bgColor rgb="FFFDF7E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9D9D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FFE1E2"/>
      <rgbColor rgb="00FDF1DF"/>
      <rgbColor rgb="00FFCCFF"/>
      <rgbColor rgb="0000CCFF"/>
      <rgbColor rgb="00CCFFFF"/>
      <rgbColor rgb="00CCFFCC"/>
      <rgbColor rgb="00FFFF99"/>
      <rgbColor rgb="0099CCFF"/>
      <rgbColor rgb="00EAEAEA"/>
      <rgbColor rgb="00CC99FF"/>
      <rgbColor rgb="00FDF6E7"/>
      <rgbColor rgb="003366FF"/>
      <rgbColor rgb="0033CCCC"/>
      <rgbColor rgb="0099CC00"/>
      <rgbColor rgb="00FFCC00"/>
      <rgbColor rgb="00FF9900"/>
      <rgbColor rgb="00FF6600"/>
      <rgbColor rgb="00666699"/>
      <rgbColor rgb="00C0C0C0"/>
      <rgbColor rgb="00003366"/>
      <rgbColor rgb="00339966"/>
      <rgbColor rgb="00003300"/>
      <rgbColor rgb="00333300"/>
      <rgbColor rgb="00A14817"/>
      <rgbColor rgb="00993366"/>
      <rgbColor rgb="00333399"/>
      <rgbColor rgb="00333333"/>
    </indexedColors>
    <mruColors>
      <color rgb="FFF2F2F2"/>
      <color rgb="FFC0C0C0"/>
      <color rgb="FFFFFFFF"/>
      <color rgb="FFFDF7E9"/>
      <color rgb="FFFFF2CD"/>
      <color rgb="FFCE0E19"/>
      <color rgb="FFFF0000"/>
      <color rgb="FFF4F7EC"/>
      <color rgb="FF000000"/>
      <color rgb="FFFEF2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1</xdr:row>
      <xdr:rowOff>0</xdr:rowOff>
    </xdr:from>
    <xdr:to>
      <xdr:col>6</xdr:col>
      <xdr:colOff>593090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35AE015-0351-401C-AC61-3F3BF4A2ACAB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2425" y="0"/>
          <a:ext cx="2107565" cy="4381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3D5A3FF-3BCF-4C8A-8D8E-7EDEE37C5D03}" name="Table25" displayName="Table25" ref="D3:D12" totalsRowShown="0" headerRowDxfId="14" dataDxfId="12" headerRowBorderDxfId="13">
  <autoFilter ref="D3:D12" xr:uid="{6B7F3C00-DB8C-490D-8F2A-DA476F13B56D}"/>
  <sortState xmlns:xlrd2="http://schemas.microsoft.com/office/spreadsheetml/2017/richdata2" ref="D4:D12">
    <sortCondition descending="1" ref="D3:D12"/>
  </sortState>
  <tableColumns count="1">
    <tableColumn id="1" xr3:uid="{9D42779A-45F1-46BD-8612-D6328C119F1D}" name="Object Codes" dataDxfId="1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83E22DB-83A9-4B65-8AC0-0C45603A5A88}" name="Table57" displayName="Table57" ref="A16:B25" totalsRowShown="0" headerRowDxfId="10" dataDxfId="9">
  <autoFilter ref="A16:B25" xr:uid="{03DA45BC-B7D2-4D2E-9261-71E499EF0C31}"/>
  <tableColumns count="2">
    <tableColumn id="1" xr3:uid="{735A54C0-C4F9-41D2-8341-CBCBA8996BBD}" name="Purpose of Travel" dataDxfId="8"/>
    <tableColumn id="2" xr3:uid="{5BB00163-475E-4DBF-8593-E9690F895BBE}" name="Vehicle Use" dataDxfId="7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.gsa.gov/travel/plan-book/per-diem-rates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calculator.net/mileage-calculator.html" TargetMode="External"/><Relationship Id="rId1" Type="http://schemas.openxmlformats.org/officeDocument/2006/relationships/hyperlink" Target="https://aoprals.state.gov/web920/per_diem.asp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aoprals.state.gov/content.asp?content_id=114&amp;menu_id=75" TargetMode="External"/><Relationship Id="rId4" Type="http://schemas.openxmlformats.org/officeDocument/2006/relationships/hyperlink" Target="https://www1.oanda.com/currency/converter/" TargetMode="Externa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DF7E9"/>
    <pageSetUpPr fitToPage="1"/>
  </sheetPr>
  <dimension ref="B1:AG70"/>
  <sheetViews>
    <sheetView showGridLines="0" showZeros="0" tabSelected="1" topLeftCell="A26" zoomScaleNormal="100" workbookViewId="0">
      <selection activeCell="R54" sqref="R54"/>
    </sheetView>
  </sheetViews>
  <sheetFormatPr defaultColWidth="9" defaultRowHeight="12.75" x14ac:dyDescent="0.2"/>
  <cols>
    <col min="1" max="1" width="0.5703125" style="3" customWidth="1"/>
    <col min="2" max="2" width="5.5703125" style="3" customWidth="1"/>
    <col min="3" max="3" width="6.42578125" style="3" customWidth="1"/>
    <col min="4" max="4" width="8.7109375" style="3" customWidth="1"/>
    <col min="5" max="5" width="3.5703125" style="3" customWidth="1"/>
    <col min="6" max="6" width="2.85546875" style="3" customWidth="1"/>
    <col min="7" max="7" width="13" style="3" customWidth="1"/>
    <col min="8" max="8" width="16.28515625" style="3" customWidth="1"/>
    <col min="9" max="9" width="6" style="3" customWidth="1"/>
    <col min="10" max="10" width="6.7109375" style="3" customWidth="1"/>
    <col min="11" max="11" width="12.85546875" style="3" customWidth="1"/>
    <col min="12" max="12" width="10.5703125" style="3" customWidth="1"/>
    <col min="13" max="13" width="6.28515625" style="3" customWidth="1"/>
    <col min="14" max="14" width="5.42578125" style="3" customWidth="1"/>
    <col min="15" max="15" width="11.5703125" style="3" customWidth="1"/>
    <col min="16" max="16" width="10.85546875" style="3" customWidth="1"/>
    <col min="17" max="17" width="9.28515625" style="3" customWidth="1"/>
    <col min="18" max="18" width="3.85546875" style="3" customWidth="1"/>
    <col min="19" max="19" width="2.7109375" style="3" customWidth="1"/>
    <col min="20" max="20" width="5.42578125" style="3" customWidth="1"/>
    <col min="21" max="21" width="2.5703125" style="3" customWidth="1"/>
    <col min="22" max="22" width="9.28515625" style="3" customWidth="1"/>
    <col min="23" max="23" width="1.28515625" style="3" customWidth="1"/>
    <col min="24" max="24" width="12.140625" style="3" customWidth="1"/>
    <col min="25" max="25" width="8.42578125" style="3" customWidth="1"/>
    <col min="26" max="26" width="0.85546875" style="3" customWidth="1"/>
    <col min="27" max="27" width="5.140625" style="3" customWidth="1"/>
    <col min="28" max="28" width="14.85546875" style="3" customWidth="1"/>
    <col min="29" max="29" width="1" style="3" customWidth="1"/>
    <col min="30" max="16384" width="9" style="3"/>
  </cols>
  <sheetData>
    <row r="1" spans="2:28" ht="7.5" customHeight="1" x14ac:dyDescent="0.2"/>
    <row r="2" spans="2:28" ht="6" customHeight="1" x14ac:dyDescent="0.2">
      <c r="C2" s="4"/>
      <c r="D2" s="5"/>
      <c r="E2" s="5"/>
      <c r="F2" s="5"/>
      <c r="G2" s="5"/>
      <c r="H2" s="5"/>
      <c r="I2" s="5"/>
      <c r="J2" s="5"/>
      <c r="K2" s="4"/>
      <c r="L2" s="6"/>
      <c r="M2" s="6"/>
      <c r="N2" s="5"/>
      <c r="O2" s="5"/>
      <c r="P2" s="5"/>
      <c r="Q2" s="5"/>
      <c r="S2" s="7"/>
      <c r="T2" s="7"/>
      <c r="U2" s="7"/>
      <c r="X2" s="191"/>
      <c r="Y2" s="43"/>
      <c r="Z2" s="44"/>
      <c r="AA2" s="44"/>
      <c r="AB2" s="45"/>
    </row>
    <row r="3" spans="2:28" s="8" customFormat="1" ht="18.75" customHeight="1" x14ac:dyDescent="0.15">
      <c r="C3" s="9"/>
      <c r="D3" s="9"/>
      <c r="E3" s="9"/>
      <c r="F3" s="9"/>
      <c r="G3" s="175" t="s">
        <v>98</v>
      </c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92"/>
      <c r="T3" s="192"/>
      <c r="U3" s="192"/>
      <c r="V3" s="192"/>
      <c r="W3" s="192"/>
      <c r="X3" s="191"/>
      <c r="Y3" s="46" t="s">
        <v>15</v>
      </c>
      <c r="Z3" s="10"/>
      <c r="AA3" s="50"/>
      <c r="AB3" s="51"/>
    </row>
    <row r="4" spans="2:28" ht="20.25" customHeight="1" x14ac:dyDescent="0.2">
      <c r="C4" s="9"/>
      <c r="D4" s="9"/>
      <c r="E4" s="9"/>
      <c r="F4" s="9"/>
      <c r="G4" s="120"/>
      <c r="H4" s="120"/>
      <c r="I4" s="120"/>
      <c r="J4" s="175" t="s">
        <v>122</v>
      </c>
      <c r="K4" s="175"/>
      <c r="L4" s="175"/>
      <c r="M4" s="175"/>
      <c r="N4" s="175"/>
      <c r="O4" s="175"/>
      <c r="P4" s="175"/>
      <c r="Q4" s="121"/>
      <c r="R4" s="121"/>
      <c r="S4" s="122"/>
      <c r="T4" s="123"/>
      <c r="U4" s="123"/>
      <c r="V4" s="122"/>
      <c r="W4" s="122"/>
      <c r="X4" s="191"/>
      <c r="Y4" s="46" t="s">
        <v>17</v>
      </c>
      <c r="Z4" s="10"/>
      <c r="AA4" s="178"/>
      <c r="AB4" s="179"/>
    </row>
    <row r="5" spans="2:28" ht="21" customHeight="1" x14ac:dyDescent="0.2">
      <c r="C5" s="12"/>
      <c r="D5" s="12"/>
      <c r="E5" s="12"/>
      <c r="F5" s="12"/>
      <c r="G5" s="12"/>
      <c r="H5" s="12"/>
      <c r="I5" s="12"/>
      <c r="J5" s="12"/>
      <c r="K5" s="12"/>
      <c r="L5" s="11"/>
      <c r="M5" s="11"/>
      <c r="N5" s="13"/>
      <c r="O5" s="13"/>
      <c r="P5" s="13"/>
      <c r="Q5" s="13"/>
      <c r="R5" s="13"/>
      <c r="S5" s="13"/>
      <c r="V5" s="13"/>
      <c r="W5" s="13"/>
      <c r="X5" s="191"/>
      <c r="Y5" s="46" t="s">
        <v>16</v>
      </c>
      <c r="Z5" s="14"/>
      <c r="AA5" s="52"/>
      <c r="AB5" s="53"/>
    </row>
    <row r="6" spans="2:28" ht="3" customHeight="1" x14ac:dyDescent="0.2">
      <c r="C6" s="180"/>
      <c r="D6" s="180"/>
      <c r="E6" s="180"/>
      <c r="F6" s="180"/>
      <c r="S6" s="13"/>
      <c r="T6" s="13"/>
      <c r="U6" s="13"/>
      <c r="V6" s="13"/>
      <c r="W6" s="13"/>
      <c r="X6" s="42" t="s">
        <v>27</v>
      </c>
      <c r="Y6" s="47"/>
      <c r="Z6" s="48"/>
      <c r="AA6" s="200"/>
      <c r="AB6" s="201"/>
    </row>
    <row r="7" spans="2:28" ht="20.100000000000001" customHeight="1" x14ac:dyDescent="0.25">
      <c r="C7" s="32" t="s">
        <v>51</v>
      </c>
      <c r="D7" s="151"/>
      <c r="E7" s="151"/>
      <c r="F7" s="151"/>
      <c r="G7" s="151"/>
      <c r="H7" s="151"/>
      <c r="K7" s="32" t="s">
        <v>52</v>
      </c>
      <c r="L7" s="156"/>
      <c r="M7" s="156"/>
      <c r="N7" s="156"/>
      <c r="P7" s="32" t="s">
        <v>53</v>
      </c>
      <c r="Q7" s="188"/>
      <c r="R7" s="188"/>
      <c r="S7" s="188"/>
      <c r="T7" s="188"/>
      <c r="U7" s="188"/>
      <c r="V7" s="188"/>
      <c r="W7" s="103"/>
      <c r="X7" s="181"/>
      <c r="Y7" s="181"/>
      <c r="Z7" s="181"/>
      <c r="AA7" s="181"/>
      <c r="AB7" s="181"/>
    </row>
    <row r="8" spans="2:28" ht="6.75" customHeight="1" x14ac:dyDescent="0.25">
      <c r="C8" s="32"/>
      <c r="D8" s="5"/>
      <c r="E8" s="5"/>
      <c r="F8" s="5"/>
      <c r="G8" s="5"/>
      <c r="H8" s="5"/>
      <c r="J8" s="5"/>
      <c r="K8" s="16"/>
      <c r="L8" s="7"/>
      <c r="M8" s="7"/>
      <c r="R8" s="13"/>
      <c r="S8" s="5"/>
      <c r="T8" s="5"/>
      <c r="U8" s="5"/>
    </row>
    <row r="9" spans="2:28" ht="20.100000000000001" customHeight="1" x14ac:dyDescent="0.25">
      <c r="C9" s="32" t="s">
        <v>58</v>
      </c>
      <c r="D9" s="151"/>
      <c r="E9" s="151"/>
      <c r="F9" s="151"/>
      <c r="G9" s="151"/>
      <c r="H9" s="151"/>
      <c r="J9" s="17"/>
      <c r="K9" s="32"/>
      <c r="L9" s="32"/>
      <c r="M9" s="32"/>
      <c r="N9" s="32"/>
      <c r="O9" s="32"/>
      <c r="S9" s="15"/>
      <c r="T9" s="15"/>
      <c r="U9" s="15"/>
      <c r="V9" s="15"/>
      <c r="W9" s="15"/>
      <c r="X9" s="32" t="s">
        <v>54</v>
      </c>
      <c r="Y9" s="184"/>
      <c r="Z9" s="184"/>
      <c r="AA9" s="184"/>
      <c r="AB9" s="184"/>
    </row>
    <row r="10" spans="2:28" ht="9.75" customHeight="1" x14ac:dyDescent="0.25">
      <c r="C10" s="32"/>
      <c r="D10" s="5"/>
      <c r="E10" s="5"/>
      <c r="F10" s="5"/>
      <c r="G10" s="5"/>
      <c r="H10" s="5"/>
      <c r="J10" s="5"/>
      <c r="K10" s="16"/>
      <c r="L10" s="7"/>
      <c r="M10" s="7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</row>
    <row r="11" spans="2:28" ht="20.100000000000001" customHeight="1" x14ac:dyDescent="0.25">
      <c r="C11" s="32" t="s">
        <v>57</v>
      </c>
      <c r="D11" s="151"/>
      <c r="E11" s="151"/>
      <c r="F11" s="151"/>
      <c r="G11" s="151"/>
      <c r="H11" s="151"/>
      <c r="J11" s="32" t="s">
        <v>56</v>
      </c>
      <c r="K11" s="56"/>
      <c r="L11" s="149" t="s">
        <v>55</v>
      </c>
      <c r="M11" s="202"/>
      <c r="N11" s="151"/>
      <c r="O11" s="151"/>
      <c r="R11" s="15"/>
      <c r="S11" s="19"/>
      <c r="U11" s="55"/>
      <c r="V11" s="57"/>
      <c r="W11" s="104" t="s">
        <v>24</v>
      </c>
      <c r="X11" s="57"/>
      <c r="Y11" s="58" t="s">
        <v>106</v>
      </c>
      <c r="Z11" s="55" t="s">
        <v>24</v>
      </c>
      <c r="AA11" s="57"/>
      <c r="AB11" s="20"/>
    </row>
    <row r="12" spans="2:28" ht="19.5" customHeight="1" x14ac:dyDescent="0.2">
      <c r="R12" s="21"/>
      <c r="S12" s="22"/>
      <c r="U12" s="23"/>
      <c r="V12" s="33" t="s">
        <v>21</v>
      </c>
      <c r="W12" s="33"/>
      <c r="X12" s="33" t="s">
        <v>28</v>
      </c>
      <c r="Y12" s="33" t="s">
        <v>29</v>
      </c>
      <c r="Z12" s="23"/>
      <c r="AA12" s="33" t="s">
        <v>22</v>
      </c>
      <c r="AB12" s="24"/>
    </row>
    <row r="13" spans="2:28" ht="20.100000000000001" customHeight="1" x14ac:dyDescent="0.25">
      <c r="B13" s="149" t="s">
        <v>121</v>
      </c>
      <c r="C13" s="199"/>
      <c r="D13" s="151"/>
      <c r="E13" s="166"/>
      <c r="F13" s="166"/>
      <c r="G13" s="166"/>
      <c r="H13" s="166"/>
      <c r="K13" s="32" t="s">
        <v>60</v>
      </c>
      <c r="L13" s="151"/>
      <c r="M13" s="151"/>
      <c r="N13" s="151"/>
      <c r="O13" s="149" t="s">
        <v>89</v>
      </c>
      <c r="P13" s="149"/>
      <c r="Q13" s="151"/>
      <c r="R13" s="151"/>
      <c r="S13" s="151"/>
      <c r="T13" s="151"/>
      <c r="U13" s="166"/>
      <c r="V13" s="32" t="s">
        <v>90</v>
      </c>
      <c r="W13" s="91"/>
      <c r="X13" s="156"/>
      <c r="Y13" s="156"/>
      <c r="Z13" s="156"/>
      <c r="AA13" s="156"/>
      <c r="AB13" s="156"/>
    </row>
    <row r="14" spans="2:28" ht="6" customHeight="1" x14ac:dyDescent="0.2">
      <c r="C14" s="16"/>
      <c r="D14" s="25"/>
      <c r="E14" s="25"/>
      <c r="F14" s="25"/>
      <c r="V14" s="19"/>
      <c r="W14" s="19"/>
      <c r="X14" s="19"/>
      <c r="Y14" s="26"/>
      <c r="Z14" s="26"/>
      <c r="AA14" s="26"/>
      <c r="AB14" s="27"/>
    </row>
    <row r="15" spans="2:28" ht="20.100000000000001" customHeight="1" x14ac:dyDescent="0.25">
      <c r="D15" s="32" t="s">
        <v>59</v>
      </c>
      <c r="E15" s="150"/>
      <c r="F15" s="150"/>
      <c r="G15" s="150"/>
      <c r="H15" s="150"/>
      <c r="I15" s="150"/>
      <c r="J15" s="150"/>
      <c r="K15" s="150"/>
      <c r="L15" s="150"/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150"/>
      <c r="Y15" s="150"/>
      <c r="Z15" s="150"/>
      <c r="AA15" s="150"/>
      <c r="AB15" s="150"/>
    </row>
    <row r="16" spans="2:28" ht="6" customHeight="1" x14ac:dyDescent="0.2"/>
    <row r="17" spans="2:33" s="28" customFormat="1" ht="34.5" customHeight="1" x14ac:dyDescent="0.25">
      <c r="B17" s="152" t="s">
        <v>2</v>
      </c>
      <c r="C17" s="153"/>
      <c r="D17" s="162" t="s">
        <v>118</v>
      </c>
      <c r="E17" s="163"/>
      <c r="F17" s="153"/>
      <c r="G17" s="193" t="s">
        <v>123</v>
      </c>
      <c r="H17" s="194"/>
      <c r="I17" s="194"/>
      <c r="J17" s="195"/>
      <c r="K17" s="170" t="s">
        <v>42</v>
      </c>
      <c r="L17" s="185" t="s">
        <v>43</v>
      </c>
      <c r="M17" s="203"/>
      <c r="N17" s="172" t="s">
        <v>126</v>
      </c>
      <c r="O17" s="173"/>
      <c r="P17" s="174"/>
      <c r="Q17" s="185" t="s">
        <v>31</v>
      </c>
      <c r="R17" s="186"/>
      <c r="S17" s="186"/>
      <c r="T17" s="186"/>
      <c r="U17" s="187" t="s">
        <v>93</v>
      </c>
      <c r="V17" s="187"/>
      <c r="W17" s="187"/>
      <c r="X17" s="206" t="s">
        <v>92</v>
      </c>
      <c r="Y17" s="157" t="s">
        <v>127</v>
      </c>
      <c r="Z17" s="158"/>
      <c r="AA17" s="159"/>
      <c r="AB17" s="189" t="s">
        <v>18</v>
      </c>
    </row>
    <row r="18" spans="2:33" s="28" customFormat="1" ht="28.5" customHeight="1" x14ac:dyDescent="0.2">
      <c r="B18" s="154"/>
      <c r="C18" s="155"/>
      <c r="D18" s="164"/>
      <c r="E18" s="165"/>
      <c r="F18" s="155"/>
      <c r="G18" s="196" t="s">
        <v>124</v>
      </c>
      <c r="H18" s="197"/>
      <c r="I18" s="197"/>
      <c r="J18" s="198"/>
      <c r="K18" s="171"/>
      <c r="L18" s="204"/>
      <c r="M18" s="205"/>
      <c r="N18" s="176" t="s">
        <v>30</v>
      </c>
      <c r="O18" s="177"/>
      <c r="P18" s="41" t="s">
        <v>19</v>
      </c>
      <c r="Q18" s="40" t="s">
        <v>41</v>
      </c>
      <c r="R18" s="182" t="s">
        <v>19</v>
      </c>
      <c r="S18" s="183"/>
      <c r="T18" s="183"/>
      <c r="U18" s="187"/>
      <c r="V18" s="187"/>
      <c r="W18" s="187"/>
      <c r="X18" s="207"/>
      <c r="Y18" s="160"/>
      <c r="Z18" s="160"/>
      <c r="AA18" s="161"/>
      <c r="AB18" s="190"/>
      <c r="AG18" s="49"/>
    </row>
    <row r="19" spans="2:33" ht="18" customHeight="1" x14ac:dyDescent="0.2">
      <c r="B19" s="146">
        <f>'Per Diem Calculations'!A5</f>
        <v>0</v>
      </c>
      <c r="C19" s="146"/>
      <c r="D19" s="147"/>
      <c r="E19" s="147"/>
      <c r="F19" s="147"/>
      <c r="G19" s="148">
        <f>'Per Diem Calculations'!C5</f>
        <v>0</v>
      </c>
      <c r="H19" s="148"/>
      <c r="I19" s="148"/>
      <c r="J19" s="148"/>
      <c r="K19" s="59"/>
      <c r="L19" s="127"/>
      <c r="M19" s="127"/>
      <c r="N19" s="144"/>
      <c r="O19" s="145"/>
      <c r="P19" s="117">
        <f>ROUND(N19,0)*0.7</f>
        <v>0</v>
      </c>
      <c r="Q19" s="225" t="s">
        <v>120</v>
      </c>
      <c r="R19" s="134" t="str">
        <f>'Per Diem Calculations'!N5</f>
        <v xml:space="preserve"> </v>
      </c>
      <c r="S19" s="134"/>
      <c r="T19" s="135"/>
      <c r="U19" s="167"/>
      <c r="V19" s="168"/>
      <c r="W19" s="169"/>
      <c r="X19" s="87"/>
      <c r="Y19" s="139"/>
      <c r="Z19" s="140"/>
      <c r="AA19" s="140"/>
      <c r="AB19" s="60" t="str">
        <f t="shared" ref="AB19:AB36" si="0">IFERROR(SUM(K19+L19+P19+R19+U19+X19+Y19),"")</f>
        <v/>
      </c>
    </row>
    <row r="20" spans="2:33" ht="18" customHeight="1" x14ac:dyDescent="0.2">
      <c r="B20" s="146">
        <f>'Per Diem Calculations'!A6</f>
        <v>0</v>
      </c>
      <c r="C20" s="146"/>
      <c r="D20" s="147"/>
      <c r="E20" s="147"/>
      <c r="F20" s="147"/>
      <c r="G20" s="148"/>
      <c r="H20" s="148"/>
      <c r="I20" s="148"/>
      <c r="J20" s="148"/>
      <c r="K20" s="59"/>
      <c r="L20" s="127"/>
      <c r="M20" s="127"/>
      <c r="N20" s="144"/>
      <c r="O20" s="145"/>
      <c r="P20" s="117">
        <f t="shared" ref="P20:P36" si="1">ROUND(N20,0)*0.7</f>
        <v>0</v>
      </c>
      <c r="Q20" s="226"/>
      <c r="R20" s="134" t="str">
        <f>'Per Diem Calculations'!N6</f>
        <v xml:space="preserve"> </v>
      </c>
      <c r="S20" s="134"/>
      <c r="T20" s="135"/>
      <c r="U20" s="136"/>
      <c r="V20" s="137"/>
      <c r="W20" s="138"/>
      <c r="X20" s="80"/>
      <c r="Y20" s="125"/>
      <c r="Z20" s="126"/>
      <c r="AA20" s="126"/>
      <c r="AB20" s="60" t="str">
        <f t="shared" si="0"/>
        <v/>
      </c>
    </row>
    <row r="21" spans="2:33" ht="18" customHeight="1" x14ac:dyDescent="0.2">
      <c r="B21" s="146">
        <f>'Per Diem Calculations'!A7</f>
        <v>0</v>
      </c>
      <c r="C21" s="146"/>
      <c r="D21" s="147"/>
      <c r="E21" s="147"/>
      <c r="F21" s="147"/>
      <c r="G21" s="148"/>
      <c r="H21" s="148"/>
      <c r="I21" s="148"/>
      <c r="J21" s="148"/>
      <c r="K21" s="59"/>
      <c r="L21" s="127"/>
      <c r="M21" s="127"/>
      <c r="N21" s="144"/>
      <c r="O21" s="145"/>
      <c r="P21" s="117">
        <f t="shared" si="1"/>
        <v>0</v>
      </c>
      <c r="Q21" s="226"/>
      <c r="R21" s="134" t="str">
        <f>'Per Diem Calculations'!N7</f>
        <v xml:space="preserve"> </v>
      </c>
      <c r="S21" s="134"/>
      <c r="T21" s="135"/>
      <c r="U21" s="266"/>
      <c r="V21" s="267"/>
      <c r="W21" s="268"/>
      <c r="X21" s="88"/>
      <c r="Y21" s="139"/>
      <c r="Z21" s="140"/>
      <c r="AA21" s="140"/>
      <c r="AB21" s="60" t="str">
        <f t="shared" si="0"/>
        <v/>
      </c>
    </row>
    <row r="22" spans="2:33" ht="18" customHeight="1" x14ac:dyDescent="0.2">
      <c r="B22" s="146">
        <f>'Per Diem Calculations'!A8</f>
        <v>0</v>
      </c>
      <c r="C22" s="146"/>
      <c r="D22" s="147"/>
      <c r="E22" s="147"/>
      <c r="F22" s="147"/>
      <c r="G22" s="148"/>
      <c r="H22" s="148"/>
      <c r="I22" s="148"/>
      <c r="J22" s="148"/>
      <c r="K22" s="59"/>
      <c r="L22" s="127"/>
      <c r="M22" s="127"/>
      <c r="N22" s="144"/>
      <c r="O22" s="145"/>
      <c r="P22" s="117">
        <f t="shared" si="1"/>
        <v>0</v>
      </c>
      <c r="Q22" s="226"/>
      <c r="R22" s="134" t="str">
        <f>'Per Diem Calculations'!N8</f>
        <v xml:space="preserve"> </v>
      </c>
      <c r="S22" s="134"/>
      <c r="T22" s="135"/>
      <c r="U22" s="136"/>
      <c r="V22" s="137"/>
      <c r="W22" s="138"/>
      <c r="X22" s="80"/>
      <c r="Y22" s="125"/>
      <c r="Z22" s="126"/>
      <c r="AA22" s="126"/>
      <c r="AB22" s="60" t="str">
        <f t="shared" si="0"/>
        <v/>
      </c>
    </row>
    <row r="23" spans="2:33" ht="18" customHeight="1" x14ac:dyDescent="0.2">
      <c r="B23" s="146">
        <f>'Per Diem Calculations'!A9</f>
        <v>0</v>
      </c>
      <c r="C23" s="146"/>
      <c r="D23" s="147"/>
      <c r="E23" s="147"/>
      <c r="F23" s="147"/>
      <c r="G23" s="148"/>
      <c r="H23" s="148"/>
      <c r="I23" s="148"/>
      <c r="J23" s="148"/>
      <c r="K23" s="59"/>
      <c r="L23" s="127"/>
      <c r="M23" s="127"/>
      <c r="N23" s="144"/>
      <c r="O23" s="145"/>
      <c r="P23" s="117">
        <f t="shared" si="1"/>
        <v>0</v>
      </c>
      <c r="Q23" s="226"/>
      <c r="R23" s="134" t="str">
        <f>'Per Diem Calculations'!N9</f>
        <v xml:space="preserve"> </v>
      </c>
      <c r="S23" s="134"/>
      <c r="T23" s="135"/>
      <c r="U23" s="141"/>
      <c r="V23" s="142"/>
      <c r="W23" s="143"/>
      <c r="X23" s="87"/>
      <c r="Y23" s="139"/>
      <c r="Z23" s="140"/>
      <c r="AA23" s="140"/>
      <c r="AB23" s="60" t="str">
        <f t="shared" si="0"/>
        <v/>
      </c>
    </row>
    <row r="24" spans="2:33" ht="18" customHeight="1" x14ac:dyDescent="0.2">
      <c r="B24" s="146">
        <f>'Per Diem Calculations'!A10</f>
        <v>0</v>
      </c>
      <c r="C24" s="146"/>
      <c r="D24" s="147"/>
      <c r="E24" s="147"/>
      <c r="F24" s="147"/>
      <c r="G24" s="148"/>
      <c r="H24" s="148"/>
      <c r="I24" s="148"/>
      <c r="J24" s="148"/>
      <c r="K24" s="59"/>
      <c r="L24" s="127"/>
      <c r="M24" s="127"/>
      <c r="N24" s="144"/>
      <c r="O24" s="145"/>
      <c r="P24" s="117">
        <f t="shared" si="1"/>
        <v>0</v>
      </c>
      <c r="Q24" s="226"/>
      <c r="R24" s="134" t="str">
        <f>'Per Diem Calculations'!N10</f>
        <v xml:space="preserve"> </v>
      </c>
      <c r="S24" s="134"/>
      <c r="T24" s="135"/>
      <c r="U24" s="136"/>
      <c r="V24" s="137"/>
      <c r="W24" s="138"/>
      <c r="X24" s="80"/>
      <c r="Y24" s="125"/>
      <c r="Z24" s="126"/>
      <c r="AA24" s="126"/>
      <c r="AB24" s="60" t="str">
        <f t="shared" si="0"/>
        <v/>
      </c>
    </row>
    <row r="25" spans="2:33" ht="18" customHeight="1" x14ac:dyDescent="0.2">
      <c r="B25" s="146">
        <f>'Per Diem Calculations'!A11</f>
        <v>0</v>
      </c>
      <c r="C25" s="146"/>
      <c r="D25" s="147"/>
      <c r="E25" s="147"/>
      <c r="F25" s="147"/>
      <c r="G25" s="148"/>
      <c r="H25" s="148"/>
      <c r="I25" s="148"/>
      <c r="J25" s="148"/>
      <c r="K25" s="59"/>
      <c r="L25" s="127"/>
      <c r="M25" s="127"/>
      <c r="N25" s="144"/>
      <c r="O25" s="145"/>
      <c r="P25" s="117">
        <f t="shared" si="1"/>
        <v>0</v>
      </c>
      <c r="Q25" s="226"/>
      <c r="R25" s="134" t="str">
        <f>'Per Diem Calculations'!N11</f>
        <v xml:space="preserve"> </v>
      </c>
      <c r="S25" s="134"/>
      <c r="T25" s="135"/>
      <c r="U25" s="141"/>
      <c r="V25" s="142"/>
      <c r="W25" s="143"/>
      <c r="X25" s="87"/>
      <c r="Y25" s="139"/>
      <c r="Z25" s="140"/>
      <c r="AA25" s="140"/>
      <c r="AB25" s="60" t="str">
        <f t="shared" si="0"/>
        <v/>
      </c>
    </row>
    <row r="26" spans="2:33" ht="18" customHeight="1" x14ac:dyDescent="0.2">
      <c r="B26" s="146">
        <f>'Per Diem Calculations'!A12</f>
        <v>0</v>
      </c>
      <c r="C26" s="146"/>
      <c r="D26" s="147"/>
      <c r="E26" s="147"/>
      <c r="F26" s="147"/>
      <c r="G26" s="148"/>
      <c r="H26" s="148"/>
      <c r="I26" s="148"/>
      <c r="J26" s="148"/>
      <c r="K26" s="59"/>
      <c r="L26" s="127"/>
      <c r="M26" s="127"/>
      <c r="N26" s="144"/>
      <c r="O26" s="145"/>
      <c r="P26" s="117">
        <f t="shared" si="1"/>
        <v>0</v>
      </c>
      <c r="Q26" s="226"/>
      <c r="R26" s="134" t="str">
        <f>'Per Diem Calculations'!N12</f>
        <v xml:space="preserve"> </v>
      </c>
      <c r="S26" s="134"/>
      <c r="T26" s="135"/>
      <c r="U26" s="136"/>
      <c r="V26" s="137"/>
      <c r="W26" s="138"/>
      <c r="X26" s="80"/>
      <c r="Y26" s="125"/>
      <c r="Z26" s="126"/>
      <c r="AA26" s="126"/>
      <c r="AB26" s="60" t="str">
        <f t="shared" si="0"/>
        <v/>
      </c>
    </row>
    <row r="27" spans="2:33" ht="18" customHeight="1" x14ac:dyDescent="0.2">
      <c r="B27" s="146">
        <f>'Per Diem Calculations'!A13</f>
        <v>0</v>
      </c>
      <c r="C27" s="146"/>
      <c r="D27" s="147"/>
      <c r="E27" s="147"/>
      <c r="F27" s="147"/>
      <c r="G27" s="148"/>
      <c r="H27" s="148"/>
      <c r="I27" s="148"/>
      <c r="J27" s="148"/>
      <c r="K27" s="59"/>
      <c r="L27" s="127"/>
      <c r="M27" s="127"/>
      <c r="N27" s="144"/>
      <c r="O27" s="145"/>
      <c r="P27" s="117">
        <f t="shared" si="1"/>
        <v>0</v>
      </c>
      <c r="Q27" s="226"/>
      <c r="R27" s="134" t="str">
        <f>'Per Diem Calculations'!N13</f>
        <v xml:space="preserve"> </v>
      </c>
      <c r="S27" s="134"/>
      <c r="T27" s="135"/>
      <c r="U27" s="141"/>
      <c r="V27" s="142"/>
      <c r="W27" s="143"/>
      <c r="X27" s="87"/>
      <c r="Y27" s="139"/>
      <c r="Z27" s="140"/>
      <c r="AA27" s="140"/>
      <c r="AB27" s="60" t="str">
        <f t="shared" si="0"/>
        <v/>
      </c>
    </row>
    <row r="28" spans="2:33" ht="18" customHeight="1" x14ac:dyDescent="0.2">
      <c r="B28" s="146">
        <f>'Per Diem Calculations'!A14</f>
        <v>0</v>
      </c>
      <c r="C28" s="146"/>
      <c r="D28" s="147"/>
      <c r="E28" s="147"/>
      <c r="F28" s="147"/>
      <c r="G28" s="148"/>
      <c r="H28" s="148"/>
      <c r="I28" s="148"/>
      <c r="J28" s="148"/>
      <c r="K28" s="59"/>
      <c r="L28" s="127"/>
      <c r="M28" s="127"/>
      <c r="N28" s="144"/>
      <c r="O28" s="145"/>
      <c r="P28" s="117">
        <f t="shared" si="1"/>
        <v>0</v>
      </c>
      <c r="Q28" s="226"/>
      <c r="R28" s="134" t="str">
        <f>'Per Diem Calculations'!N14</f>
        <v xml:space="preserve"> </v>
      </c>
      <c r="S28" s="134"/>
      <c r="T28" s="135"/>
      <c r="U28" s="136"/>
      <c r="V28" s="137"/>
      <c r="W28" s="138"/>
      <c r="X28" s="80"/>
      <c r="Y28" s="125"/>
      <c r="Z28" s="126"/>
      <c r="AA28" s="126"/>
      <c r="AB28" s="60" t="str">
        <f t="shared" si="0"/>
        <v/>
      </c>
    </row>
    <row r="29" spans="2:33" ht="18" customHeight="1" x14ac:dyDescent="0.2">
      <c r="B29" s="146">
        <f>'Per Diem Calculations'!A15</f>
        <v>0</v>
      </c>
      <c r="C29" s="146"/>
      <c r="D29" s="147"/>
      <c r="E29" s="147"/>
      <c r="F29" s="147"/>
      <c r="G29" s="148"/>
      <c r="H29" s="148"/>
      <c r="I29" s="148"/>
      <c r="J29" s="148"/>
      <c r="K29" s="59"/>
      <c r="L29" s="127"/>
      <c r="M29" s="127"/>
      <c r="N29" s="144"/>
      <c r="O29" s="145"/>
      <c r="P29" s="117">
        <f t="shared" si="1"/>
        <v>0</v>
      </c>
      <c r="Q29" s="226"/>
      <c r="R29" s="134" t="str">
        <f>'Per Diem Calculations'!N15</f>
        <v xml:space="preserve"> </v>
      </c>
      <c r="S29" s="134"/>
      <c r="T29" s="135"/>
      <c r="U29" s="141"/>
      <c r="V29" s="142"/>
      <c r="W29" s="143"/>
      <c r="X29" s="87"/>
      <c r="Y29" s="139"/>
      <c r="Z29" s="140"/>
      <c r="AA29" s="140"/>
      <c r="AB29" s="60" t="str">
        <f t="shared" si="0"/>
        <v/>
      </c>
    </row>
    <row r="30" spans="2:33" ht="18" customHeight="1" x14ac:dyDescent="0.2">
      <c r="B30" s="146">
        <f>'Per Diem Calculations'!A16</f>
        <v>0</v>
      </c>
      <c r="C30" s="146"/>
      <c r="D30" s="147"/>
      <c r="E30" s="147"/>
      <c r="F30" s="147"/>
      <c r="G30" s="148"/>
      <c r="H30" s="148"/>
      <c r="I30" s="148"/>
      <c r="J30" s="148"/>
      <c r="K30" s="59"/>
      <c r="L30" s="127"/>
      <c r="M30" s="127"/>
      <c r="N30" s="144"/>
      <c r="O30" s="145"/>
      <c r="P30" s="117">
        <f t="shared" si="1"/>
        <v>0</v>
      </c>
      <c r="Q30" s="226"/>
      <c r="R30" s="134" t="str">
        <f>'Per Diem Calculations'!N16</f>
        <v xml:space="preserve"> </v>
      </c>
      <c r="S30" s="134"/>
      <c r="T30" s="135"/>
      <c r="U30" s="136"/>
      <c r="V30" s="137"/>
      <c r="W30" s="138"/>
      <c r="X30" s="80"/>
      <c r="Y30" s="125"/>
      <c r="Z30" s="126"/>
      <c r="AA30" s="126"/>
      <c r="AB30" s="60" t="str">
        <f t="shared" si="0"/>
        <v/>
      </c>
    </row>
    <row r="31" spans="2:33" ht="18" customHeight="1" x14ac:dyDescent="0.2">
      <c r="B31" s="146">
        <f>'Per Diem Calculations'!A17</f>
        <v>0</v>
      </c>
      <c r="C31" s="146"/>
      <c r="D31" s="147"/>
      <c r="E31" s="147"/>
      <c r="F31" s="147"/>
      <c r="G31" s="148"/>
      <c r="H31" s="148"/>
      <c r="I31" s="148"/>
      <c r="J31" s="148"/>
      <c r="K31" s="59"/>
      <c r="L31" s="127"/>
      <c r="M31" s="127"/>
      <c r="N31" s="144"/>
      <c r="O31" s="145"/>
      <c r="P31" s="117">
        <f t="shared" si="1"/>
        <v>0</v>
      </c>
      <c r="Q31" s="226"/>
      <c r="R31" s="134" t="str">
        <f>'Per Diem Calculations'!N17</f>
        <v xml:space="preserve"> </v>
      </c>
      <c r="S31" s="134"/>
      <c r="T31" s="135"/>
      <c r="U31" s="141"/>
      <c r="V31" s="142"/>
      <c r="W31" s="143"/>
      <c r="X31" s="87"/>
      <c r="Y31" s="139"/>
      <c r="Z31" s="140"/>
      <c r="AA31" s="140"/>
      <c r="AB31" s="60" t="str">
        <f t="shared" si="0"/>
        <v/>
      </c>
    </row>
    <row r="32" spans="2:33" ht="18" customHeight="1" x14ac:dyDescent="0.2">
      <c r="B32" s="146">
        <f>'Per Diem Calculations'!A18</f>
        <v>0</v>
      </c>
      <c r="C32" s="146"/>
      <c r="D32" s="147"/>
      <c r="E32" s="147"/>
      <c r="F32" s="147"/>
      <c r="G32" s="148"/>
      <c r="H32" s="148"/>
      <c r="I32" s="148"/>
      <c r="J32" s="148"/>
      <c r="K32" s="59"/>
      <c r="L32" s="127"/>
      <c r="M32" s="127"/>
      <c r="N32" s="144"/>
      <c r="O32" s="145"/>
      <c r="P32" s="117">
        <f t="shared" si="1"/>
        <v>0</v>
      </c>
      <c r="Q32" s="226"/>
      <c r="R32" s="134" t="str">
        <f>'Per Diem Calculations'!N18</f>
        <v xml:space="preserve"> </v>
      </c>
      <c r="S32" s="134"/>
      <c r="T32" s="135"/>
      <c r="U32" s="136"/>
      <c r="V32" s="137"/>
      <c r="W32" s="138"/>
      <c r="X32" s="80"/>
      <c r="Y32" s="125"/>
      <c r="Z32" s="126"/>
      <c r="AA32" s="126"/>
      <c r="AB32" s="60" t="str">
        <f t="shared" si="0"/>
        <v/>
      </c>
    </row>
    <row r="33" spans="2:28" ht="18" customHeight="1" x14ac:dyDescent="0.2">
      <c r="B33" s="146">
        <f>'Per Diem Calculations'!A19</f>
        <v>0</v>
      </c>
      <c r="C33" s="146"/>
      <c r="D33" s="147"/>
      <c r="E33" s="147"/>
      <c r="F33" s="147"/>
      <c r="G33" s="148"/>
      <c r="H33" s="148"/>
      <c r="I33" s="148"/>
      <c r="J33" s="148"/>
      <c r="K33" s="59"/>
      <c r="L33" s="127"/>
      <c r="M33" s="127"/>
      <c r="N33" s="144"/>
      <c r="O33" s="145"/>
      <c r="P33" s="117">
        <f t="shared" si="1"/>
        <v>0</v>
      </c>
      <c r="Q33" s="226"/>
      <c r="R33" s="134" t="str">
        <f>'Per Diem Calculations'!N19</f>
        <v xml:space="preserve"> </v>
      </c>
      <c r="S33" s="134"/>
      <c r="T33" s="135"/>
      <c r="U33" s="141"/>
      <c r="V33" s="142"/>
      <c r="W33" s="143"/>
      <c r="X33" s="87"/>
      <c r="Y33" s="139"/>
      <c r="Z33" s="140"/>
      <c r="AA33" s="140"/>
      <c r="AB33" s="60" t="str">
        <f t="shared" si="0"/>
        <v/>
      </c>
    </row>
    <row r="34" spans="2:28" ht="18" customHeight="1" x14ac:dyDescent="0.2">
      <c r="B34" s="146">
        <f>'Per Diem Calculations'!A20</f>
        <v>0</v>
      </c>
      <c r="C34" s="146"/>
      <c r="D34" s="147"/>
      <c r="E34" s="147"/>
      <c r="F34" s="147"/>
      <c r="G34" s="148"/>
      <c r="H34" s="148"/>
      <c r="I34" s="148"/>
      <c r="J34" s="148"/>
      <c r="K34" s="59"/>
      <c r="L34" s="127"/>
      <c r="M34" s="127"/>
      <c r="N34" s="144"/>
      <c r="O34" s="145"/>
      <c r="P34" s="117">
        <f t="shared" si="1"/>
        <v>0</v>
      </c>
      <c r="Q34" s="226"/>
      <c r="R34" s="134" t="str">
        <f>'Per Diem Calculations'!N20</f>
        <v xml:space="preserve"> </v>
      </c>
      <c r="S34" s="134"/>
      <c r="T34" s="135"/>
      <c r="U34" s="136"/>
      <c r="V34" s="137"/>
      <c r="W34" s="138"/>
      <c r="X34" s="80"/>
      <c r="Y34" s="125"/>
      <c r="Z34" s="126"/>
      <c r="AA34" s="126"/>
      <c r="AB34" s="60" t="str">
        <f t="shared" si="0"/>
        <v/>
      </c>
    </row>
    <row r="35" spans="2:28" ht="18" customHeight="1" x14ac:dyDescent="0.2">
      <c r="B35" s="146">
        <f>'Per Diem Calculations'!A21</f>
        <v>0</v>
      </c>
      <c r="C35" s="146"/>
      <c r="D35" s="147"/>
      <c r="E35" s="147"/>
      <c r="F35" s="147"/>
      <c r="G35" s="148"/>
      <c r="H35" s="148"/>
      <c r="I35" s="148"/>
      <c r="J35" s="148"/>
      <c r="K35" s="59"/>
      <c r="L35" s="127"/>
      <c r="M35" s="127"/>
      <c r="N35" s="144"/>
      <c r="O35" s="145"/>
      <c r="P35" s="117">
        <f t="shared" si="1"/>
        <v>0</v>
      </c>
      <c r="Q35" s="226"/>
      <c r="R35" s="134" t="str">
        <f>'Per Diem Calculations'!N21</f>
        <v xml:space="preserve"> </v>
      </c>
      <c r="S35" s="134"/>
      <c r="T35" s="135"/>
      <c r="U35" s="141"/>
      <c r="V35" s="142"/>
      <c r="W35" s="143"/>
      <c r="X35" s="87"/>
      <c r="Y35" s="139"/>
      <c r="Z35" s="140"/>
      <c r="AA35" s="140"/>
      <c r="AB35" s="60" t="str">
        <f t="shared" si="0"/>
        <v/>
      </c>
    </row>
    <row r="36" spans="2:28" ht="18" customHeight="1" thickBot="1" x14ac:dyDescent="0.25">
      <c r="B36" s="146">
        <f>'Per Diem Calculations'!A22</f>
        <v>0</v>
      </c>
      <c r="C36" s="146"/>
      <c r="D36" s="147"/>
      <c r="E36" s="147"/>
      <c r="F36" s="147"/>
      <c r="G36" s="148"/>
      <c r="H36" s="148"/>
      <c r="I36" s="148"/>
      <c r="J36" s="148"/>
      <c r="K36" s="59"/>
      <c r="L36" s="127"/>
      <c r="M36" s="127"/>
      <c r="N36" s="239"/>
      <c r="O36" s="239"/>
      <c r="P36" s="117">
        <f t="shared" si="1"/>
        <v>0</v>
      </c>
      <c r="Q36" s="226"/>
      <c r="R36" s="134" t="str">
        <f>'Per Diem Calculations'!N22</f>
        <v xml:space="preserve"> </v>
      </c>
      <c r="S36" s="134"/>
      <c r="T36" s="135"/>
      <c r="U36" s="263"/>
      <c r="V36" s="264"/>
      <c r="W36" s="265"/>
      <c r="X36" s="89"/>
      <c r="Y36" s="125"/>
      <c r="Z36" s="126"/>
      <c r="AA36" s="126"/>
      <c r="AB36" s="60" t="str">
        <f t="shared" si="0"/>
        <v/>
      </c>
    </row>
    <row r="37" spans="2:28" ht="18" customHeight="1" thickBot="1" x14ac:dyDescent="0.25">
      <c r="B37" s="208"/>
      <c r="C37" s="208"/>
      <c r="D37" s="209"/>
      <c r="E37" s="209"/>
      <c r="F37" s="209"/>
      <c r="G37" s="210" t="s">
        <v>3</v>
      </c>
      <c r="H37" s="210"/>
      <c r="I37" s="210"/>
      <c r="J37" s="210"/>
      <c r="K37" s="61">
        <f>SUM(K19:K36)</f>
        <v>0</v>
      </c>
      <c r="L37" s="130">
        <f>SUM(L19:M36)</f>
        <v>0</v>
      </c>
      <c r="M37" s="224"/>
      <c r="N37" s="211">
        <f>ROUND(SUM(N19:O36),0)</f>
        <v>0</v>
      </c>
      <c r="O37" s="212"/>
      <c r="P37" s="114">
        <f>SUM(P19:P36)</f>
        <v>0</v>
      </c>
      <c r="Q37" s="227"/>
      <c r="R37" s="128">
        <f>SUM(R19:T36)</f>
        <v>0</v>
      </c>
      <c r="S37" s="129"/>
      <c r="T37" s="130"/>
      <c r="U37" s="131">
        <f>SUM(U19:V36)</f>
        <v>0</v>
      </c>
      <c r="V37" s="132"/>
      <c r="W37" s="133"/>
      <c r="X37" s="119">
        <f>SUM(X19:X36)</f>
        <v>0</v>
      </c>
      <c r="Y37" s="215">
        <f>SUM(Y19:AA36)</f>
        <v>0</v>
      </c>
      <c r="Z37" s="216"/>
      <c r="AA37" s="217"/>
      <c r="AB37" s="90">
        <f>K37+L37+P37+R37+U37+X37+Y37</f>
        <v>0</v>
      </c>
    </row>
    <row r="38" spans="2:28" ht="17.100000000000001" customHeight="1" x14ac:dyDescent="0.25">
      <c r="B38" s="244" t="s">
        <v>20</v>
      </c>
      <c r="C38" s="245"/>
      <c r="D38" s="245"/>
      <c r="E38" s="245"/>
      <c r="F38" s="245"/>
      <c r="G38" s="245"/>
      <c r="H38" s="245"/>
      <c r="I38" s="245"/>
      <c r="J38" s="246"/>
      <c r="K38" s="249" t="s">
        <v>94</v>
      </c>
      <c r="L38" s="249"/>
      <c r="M38" s="249"/>
      <c r="N38" s="249"/>
      <c r="O38" s="249"/>
      <c r="P38" s="29"/>
      <c r="Q38" s="29"/>
      <c r="R38" s="29"/>
      <c r="S38" s="29"/>
      <c r="T38" s="29"/>
      <c r="U38" s="29"/>
      <c r="AA38" s="37" t="s">
        <v>50</v>
      </c>
      <c r="AB38" s="98"/>
    </row>
    <row r="39" spans="2:28" ht="17.100000000000001" customHeight="1" x14ac:dyDescent="0.25">
      <c r="B39" s="75" t="s">
        <v>21</v>
      </c>
      <c r="C39" s="76" t="s">
        <v>44</v>
      </c>
      <c r="D39" s="77" t="s">
        <v>22</v>
      </c>
      <c r="E39" s="243" t="s">
        <v>25</v>
      </c>
      <c r="F39" s="243"/>
      <c r="G39" s="243"/>
      <c r="H39" s="243"/>
      <c r="I39" s="247" t="s">
        <v>19</v>
      </c>
      <c r="J39" s="248"/>
      <c r="K39" s="220" t="s">
        <v>87</v>
      </c>
      <c r="L39" s="221"/>
      <c r="M39" s="222" t="s">
        <v>88</v>
      </c>
      <c r="N39" s="223"/>
      <c r="O39" s="78" t="s">
        <v>105</v>
      </c>
      <c r="P39" s="29"/>
      <c r="Q39" s="29"/>
      <c r="R39" s="29"/>
      <c r="S39" s="29"/>
      <c r="T39" s="29"/>
      <c r="U39" s="29"/>
      <c r="Z39" s="30"/>
      <c r="AA39" s="37" t="s">
        <v>73</v>
      </c>
      <c r="AB39" s="97"/>
    </row>
    <row r="40" spans="2:28" ht="17.100000000000001" customHeight="1" x14ac:dyDescent="0.25">
      <c r="B40" s="93">
        <f>V11</f>
        <v>0</v>
      </c>
      <c r="C40" s="93">
        <f>X11</f>
        <v>0</v>
      </c>
      <c r="D40" s="93">
        <f>AA11</f>
        <v>0</v>
      </c>
      <c r="E40" s="259" t="s">
        <v>11</v>
      </c>
      <c r="F40" s="259"/>
      <c r="G40" s="259"/>
      <c r="H40" s="259"/>
      <c r="I40" s="260">
        <f>P37</f>
        <v>0</v>
      </c>
      <c r="J40" s="261"/>
      <c r="K40" s="100"/>
      <c r="L40" s="101"/>
      <c r="M40" s="218">
        <f>IF(L40&gt;0,AB37,0)</f>
        <v>0</v>
      </c>
      <c r="N40" s="219"/>
      <c r="O40" s="105">
        <f>IF((M40-L40)&gt;0,(L40-M40),0)</f>
        <v>0</v>
      </c>
      <c r="P40" s="29"/>
      <c r="Q40" s="29"/>
      <c r="R40" s="29"/>
      <c r="S40" s="29"/>
      <c r="T40" s="29"/>
      <c r="U40" s="29"/>
      <c r="Z40" s="30"/>
      <c r="AA40" s="37" t="s">
        <v>74</v>
      </c>
      <c r="AB40" s="97"/>
    </row>
    <row r="41" spans="2:28" ht="17.100000000000001" customHeight="1" thickBot="1" x14ac:dyDescent="0.3">
      <c r="B41" s="94">
        <f>V11</f>
        <v>0</v>
      </c>
      <c r="C41" s="94">
        <f t="shared" ref="C41:C45" si="2">$C40</f>
        <v>0</v>
      </c>
      <c r="D41" s="94">
        <f t="shared" ref="D41:D45" si="3">$D40</f>
        <v>0</v>
      </c>
      <c r="E41" s="257" t="s">
        <v>12</v>
      </c>
      <c r="F41" s="257"/>
      <c r="G41" s="257"/>
      <c r="H41" s="257"/>
      <c r="I41" s="258">
        <f>R37</f>
        <v>0</v>
      </c>
      <c r="J41" s="258"/>
      <c r="K41" s="32"/>
      <c r="L41" s="73"/>
      <c r="M41" s="213"/>
      <c r="N41" s="214"/>
      <c r="O41" s="74"/>
      <c r="P41" s="29"/>
      <c r="AA41" s="37" t="s">
        <v>86</v>
      </c>
      <c r="AB41" s="97">
        <f>O40</f>
        <v>0</v>
      </c>
    </row>
    <row r="42" spans="2:28" ht="17.100000000000001" customHeight="1" thickBot="1" x14ac:dyDescent="0.3">
      <c r="B42" s="94">
        <f t="shared" ref="B42:B45" si="4">$B41</f>
        <v>0</v>
      </c>
      <c r="C42" s="94">
        <f t="shared" si="2"/>
        <v>0</v>
      </c>
      <c r="D42" s="94">
        <f t="shared" si="3"/>
        <v>0</v>
      </c>
      <c r="E42" s="252"/>
      <c r="F42" s="252"/>
      <c r="G42" s="252"/>
      <c r="H42" s="252"/>
      <c r="I42" s="253"/>
      <c r="J42" s="253"/>
      <c r="K42" s="149"/>
      <c r="L42" s="238"/>
      <c r="M42" s="238"/>
      <c r="N42" s="238"/>
      <c r="O42" s="74"/>
      <c r="P42" s="118"/>
      <c r="Q42" s="29"/>
      <c r="R42" s="29"/>
      <c r="S42" s="29"/>
      <c r="T42" s="29"/>
      <c r="U42" s="29"/>
      <c r="Z42" s="30"/>
      <c r="AA42" s="37" t="s">
        <v>49</v>
      </c>
      <c r="AB42" s="62">
        <f>AB37-AB38-AB39-AB40+AB41</f>
        <v>0</v>
      </c>
    </row>
    <row r="43" spans="2:28" ht="17.100000000000001" customHeight="1" x14ac:dyDescent="0.25">
      <c r="B43" s="94">
        <f t="shared" si="4"/>
        <v>0</v>
      </c>
      <c r="C43" s="94">
        <f t="shared" si="2"/>
        <v>0</v>
      </c>
      <c r="D43" s="94">
        <f t="shared" si="3"/>
        <v>0</v>
      </c>
      <c r="E43" s="252"/>
      <c r="F43" s="252"/>
      <c r="G43" s="252"/>
      <c r="H43" s="252"/>
      <c r="I43" s="253"/>
      <c r="J43" s="253"/>
    </row>
    <row r="44" spans="2:28" ht="17.100000000000001" customHeight="1" x14ac:dyDescent="0.25">
      <c r="B44" s="94">
        <f t="shared" si="4"/>
        <v>0</v>
      </c>
      <c r="C44" s="94">
        <f t="shared" si="2"/>
        <v>0</v>
      </c>
      <c r="D44" s="94">
        <f t="shared" si="3"/>
        <v>0</v>
      </c>
      <c r="E44" s="252"/>
      <c r="F44" s="252"/>
      <c r="G44" s="252"/>
      <c r="H44" s="252"/>
      <c r="I44" s="253"/>
      <c r="J44" s="253"/>
      <c r="P44" s="32"/>
      <c r="Q44" s="233"/>
      <c r="R44" s="233"/>
      <c r="S44" s="233"/>
      <c r="T44" s="233"/>
      <c r="U44" s="233"/>
      <c r="V44" s="233"/>
      <c r="W44" s="233"/>
      <c r="X44" s="233"/>
      <c r="Y44" s="233"/>
      <c r="AB44" s="95"/>
    </row>
    <row r="45" spans="2:28" ht="17.100000000000001" customHeight="1" x14ac:dyDescent="0.25">
      <c r="B45" s="94">
        <f t="shared" si="4"/>
        <v>0</v>
      </c>
      <c r="C45" s="94">
        <f t="shared" si="2"/>
        <v>0</v>
      </c>
      <c r="D45" s="94">
        <f t="shared" si="3"/>
        <v>0</v>
      </c>
      <c r="E45" s="252"/>
      <c r="F45" s="252"/>
      <c r="G45" s="252"/>
      <c r="H45" s="252"/>
      <c r="I45" s="253"/>
      <c r="J45" s="253"/>
      <c r="L45" s="31"/>
      <c r="M45" s="31"/>
      <c r="N45" s="18"/>
      <c r="P45" s="18"/>
      <c r="Q45" s="231" t="s">
        <v>95</v>
      </c>
      <c r="R45" s="232"/>
      <c r="S45" s="232"/>
      <c r="T45" s="232"/>
      <c r="U45" s="232"/>
      <c r="V45" s="232"/>
      <c r="W45" s="232"/>
      <c r="X45" s="232"/>
      <c r="Y45" s="232"/>
      <c r="AB45" s="96" t="s">
        <v>2</v>
      </c>
    </row>
    <row r="46" spans="2:28" ht="17.100000000000001" customHeight="1" x14ac:dyDescent="0.25">
      <c r="B46" s="54"/>
      <c r="C46" s="54"/>
      <c r="D46" s="54"/>
      <c r="E46" s="250"/>
      <c r="F46" s="250"/>
      <c r="G46" s="250"/>
      <c r="H46" s="250"/>
      <c r="I46" s="254"/>
      <c r="J46" s="254"/>
      <c r="P46" s="32"/>
      <c r="Q46" s="236"/>
      <c r="R46" s="237"/>
      <c r="S46" s="237"/>
      <c r="T46" s="237"/>
      <c r="U46" s="237"/>
      <c r="V46" s="237"/>
      <c r="W46" s="237"/>
      <c r="X46" s="237"/>
      <c r="Y46" s="237"/>
      <c r="AA46" s="32"/>
    </row>
    <row r="47" spans="2:28" ht="17.100000000000001" customHeight="1" thickBot="1" x14ac:dyDescent="0.3">
      <c r="B47" s="54"/>
      <c r="C47" s="54"/>
      <c r="D47" s="54"/>
      <c r="E47" s="250"/>
      <c r="F47" s="250"/>
      <c r="G47" s="250"/>
      <c r="H47" s="250"/>
      <c r="I47" s="251"/>
      <c r="J47" s="251"/>
      <c r="K47" s="31"/>
      <c r="Q47" s="233"/>
      <c r="R47" s="234"/>
      <c r="S47" s="234"/>
      <c r="T47" s="234"/>
      <c r="U47" s="234"/>
      <c r="V47" s="234"/>
      <c r="W47" s="234"/>
      <c r="X47" s="234"/>
      <c r="Y47" s="234"/>
      <c r="AA47" s="32"/>
      <c r="AB47" s="95"/>
    </row>
    <row r="48" spans="2:28" ht="17.100000000000001" customHeight="1" thickBot="1" x14ac:dyDescent="0.3">
      <c r="B48" s="240" t="s">
        <v>48</v>
      </c>
      <c r="C48" s="240"/>
      <c r="D48" s="240"/>
      <c r="E48" s="240"/>
      <c r="F48" s="240"/>
      <c r="G48" s="240"/>
      <c r="H48" s="240"/>
      <c r="I48" s="241">
        <f>SUM(I40:J47)</f>
        <v>0</v>
      </c>
      <c r="J48" s="242"/>
      <c r="L48" s="235"/>
      <c r="M48" s="235"/>
      <c r="N48" s="235"/>
      <c r="O48" s="255"/>
      <c r="P48" s="256"/>
      <c r="Q48" s="229" t="s">
        <v>96</v>
      </c>
      <c r="R48" s="230"/>
      <c r="S48" s="230"/>
      <c r="T48" s="230"/>
      <c r="U48" s="230"/>
      <c r="V48" s="230"/>
      <c r="W48" s="230"/>
      <c r="X48" s="230"/>
      <c r="Y48" s="230"/>
      <c r="AB48" s="96" t="s">
        <v>2</v>
      </c>
    </row>
    <row r="49" spans="2:28" ht="18" customHeight="1" x14ac:dyDescent="0.2">
      <c r="B49" s="36" t="s">
        <v>128</v>
      </c>
      <c r="C49" s="31"/>
      <c r="D49" s="18"/>
      <c r="E49" s="18"/>
      <c r="F49" s="18"/>
      <c r="L49" s="235" t="s">
        <v>39</v>
      </c>
      <c r="M49" s="235"/>
      <c r="N49" s="235"/>
      <c r="O49" s="255" t="s">
        <v>97</v>
      </c>
      <c r="P49" s="255"/>
      <c r="Q49" s="262" t="s">
        <v>91</v>
      </c>
      <c r="R49" s="237"/>
      <c r="S49" s="237"/>
      <c r="T49" s="237"/>
      <c r="U49" s="237"/>
      <c r="V49" s="262" t="s">
        <v>38</v>
      </c>
      <c r="W49" s="262"/>
      <c r="X49" s="262"/>
      <c r="Y49" s="255" t="s">
        <v>40</v>
      </c>
      <c r="Z49" s="255"/>
      <c r="AA49" s="255"/>
      <c r="AB49" s="255"/>
    </row>
    <row r="50" spans="2:28" ht="15.75" customHeight="1" x14ac:dyDescent="0.25">
      <c r="C50" s="31"/>
      <c r="D50" s="18"/>
      <c r="E50" s="18"/>
      <c r="F50" s="18"/>
      <c r="K50" s="32"/>
      <c r="L50" s="228" t="s">
        <v>75</v>
      </c>
      <c r="M50" s="228"/>
      <c r="N50" s="228"/>
      <c r="O50" s="228"/>
      <c r="P50" s="228"/>
      <c r="Q50" s="34"/>
      <c r="R50" s="92"/>
      <c r="S50" s="34"/>
      <c r="U50" s="34"/>
      <c r="Y50" s="35"/>
    </row>
    <row r="51" spans="2:28" ht="15.75" customHeight="1" x14ac:dyDescent="0.2">
      <c r="C51" s="31"/>
      <c r="D51" s="18"/>
      <c r="E51" s="18"/>
      <c r="F51" s="18"/>
      <c r="L51" s="31"/>
      <c r="M51" s="31"/>
      <c r="N51" s="18"/>
      <c r="O51" s="18"/>
    </row>
    <row r="52" spans="2:28" ht="15.75" customHeight="1" x14ac:dyDescent="0.2">
      <c r="C52" s="31"/>
      <c r="D52" s="18"/>
      <c r="E52" s="18"/>
      <c r="F52" s="18"/>
      <c r="L52" s="31"/>
      <c r="M52" s="31"/>
      <c r="N52" s="18"/>
      <c r="O52" s="18"/>
    </row>
    <row r="53" spans="2:28" ht="15.75" customHeight="1" x14ac:dyDescent="0.2">
      <c r="C53" s="31"/>
      <c r="D53" s="18"/>
      <c r="E53" s="18"/>
      <c r="F53" s="18"/>
      <c r="L53" s="31"/>
      <c r="M53" s="31"/>
      <c r="N53" s="18"/>
      <c r="O53" s="18"/>
    </row>
    <row r="54" spans="2:28" ht="15.75" customHeight="1" x14ac:dyDescent="0.2">
      <c r="C54" s="31"/>
      <c r="D54" s="18"/>
      <c r="E54" s="18"/>
      <c r="F54" s="18"/>
      <c r="L54" s="31"/>
      <c r="M54" s="31"/>
      <c r="N54" s="18"/>
      <c r="O54" s="18"/>
    </row>
    <row r="55" spans="2:28" ht="15.75" customHeight="1" x14ac:dyDescent="0.2">
      <c r="C55" s="31"/>
      <c r="D55" s="18"/>
      <c r="E55" s="18"/>
      <c r="F55" s="18"/>
      <c r="L55" s="31"/>
      <c r="M55" s="31"/>
      <c r="N55" s="18"/>
      <c r="O55" s="18"/>
    </row>
    <row r="56" spans="2:28" ht="15.75" customHeight="1" x14ac:dyDescent="0.2">
      <c r="C56" s="31"/>
      <c r="D56" s="18"/>
      <c r="E56" s="18"/>
      <c r="F56" s="18"/>
      <c r="L56" s="31"/>
      <c r="M56" s="31"/>
      <c r="N56" s="18"/>
      <c r="O56" s="18"/>
    </row>
    <row r="57" spans="2:28" ht="15.75" customHeight="1" x14ac:dyDescent="0.2">
      <c r="C57" s="31"/>
      <c r="D57" s="18"/>
      <c r="E57" s="18"/>
      <c r="F57" s="18"/>
      <c r="L57" s="31"/>
      <c r="M57" s="31"/>
      <c r="N57" s="18"/>
      <c r="O57" s="18"/>
    </row>
    <row r="58" spans="2:28" ht="15.75" customHeight="1" x14ac:dyDescent="0.2">
      <c r="C58" s="31"/>
      <c r="D58" s="18"/>
      <c r="E58" s="18"/>
      <c r="F58" s="18"/>
      <c r="L58" s="31"/>
      <c r="M58" s="31"/>
      <c r="N58" s="18"/>
      <c r="O58" s="18"/>
    </row>
    <row r="59" spans="2:28" ht="15.75" customHeight="1" x14ac:dyDescent="0.2">
      <c r="C59" s="31"/>
      <c r="D59" s="18"/>
      <c r="E59" s="18"/>
      <c r="F59" s="18"/>
      <c r="L59" s="31"/>
      <c r="M59" s="31"/>
      <c r="N59" s="18"/>
      <c r="O59" s="18"/>
    </row>
    <row r="60" spans="2:28" ht="15.75" customHeight="1" x14ac:dyDescent="0.2">
      <c r="C60" s="31"/>
      <c r="D60" s="18"/>
      <c r="E60" s="18"/>
      <c r="F60" s="18"/>
      <c r="L60" s="31"/>
      <c r="M60" s="31"/>
      <c r="N60" s="18"/>
      <c r="O60" s="18"/>
    </row>
    <row r="61" spans="2:28" ht="15.75" customHeight="1" x14ac:dyDescent="0.2">
      <c r="C61" s="31"/>
      <c r="D61" s="18"/>
      <c r="E61" s="18"/>
      <c r="F61" s="18"/>
      <c r="L61" s="31"/>
      <c r="M61" s="31"/>
      <c r="N61" s="18"/>
      <c r="O61" s="18"/>
    </row>
    <row r="62" spans="2:28" ht="15.75" customHeight="1" x14ac:dyDescent="0.2">
      <c r="C62" s="31"/>
    </row>
    <row r="63" spans="2:28" ht="15.75" customHeight="1" x14ac:dyDescent="0.2"/>
    <row r="64" spans="2:28" ht="15.75" customHeight="1" x14ac:dyDescent="0.2"/>
    <row r="65" spans="18:27" ht="15.75" customHeight="1" x14ac:dyDescent="0.2"/>
    <row r="66" spans="18:27" ht="15.75" customHeight="1" x14ac:dyDescent="0.2"/>
    <row r="67" spans="18:27" ht="15.75" customHeight="1" x14ac:dyDescent="0.2"/>
    <row r="68" spans="18:27" ht="15.75" customHeight="1" x14ac:dyDescent="0.2"/>
    <row r="69" spans="18:27" x14ac:dyDescent="0.2">
      <c r="R69" s="31"/>
      <c r="S69" s="18"/>
      <c r="T69" s="18"/>
      <c r="U69" s="18"/>
      <c r="V69" s="18"/>
      <c r="W69" s="18"/>
      <c r="X69" s="18"/>
      <c r="Y69" s="18"/>
      <c r="Z69" s="18"/>
      <c r="AA69" s="18"/>
    </row>
    <row r="70" spans="18:27" x14ac:dyDescent="0.2">
      <c r="R70" s="31"/>
      <c r="S70" s="18"/>
      <c r="T70" s="18"/>
      <c r="U70" s="18"/>
      <c r="V70" s="18"/>
      <c r="W70" s="18"/>
      <c r="X70" s="18"/>
      <c r="Y70" s="18"/>
      <c r="Z70" s="18"/>
      <c r="AA70" s="18"/>
    </row>
  </sheetData>
  <mergeCells count="229">
    <mergeCell ref="U23:W23"/>
    <mergeCell ref="D19:F19"/>
    <mergeCell ref="G19:J19"/>
    <mergeCell ref="N19:O19"/>
    <mergeCell ref="I44:J44"/>
    <mergeCell ref="E40:H40"/>
    <mergeCell ref="I40:J40"/>
    <mergeCell ref="L49:N49"/>
    <mergeCell ref="O49:P49"/>
    <mergeCell ref="Q49:U49"/>
    <mergeCell ref="V49:X49"/>
    <mergeCell ref="D22:F22"/>
    <mergeCell ref="G22:J22"/>
    <mergeCell ref="N22:O22"/>
    <mergeCell ref="R22:T22"/>
    <mergeCell ref="U22:W22"/>
    <mergeCell ref="U36:W36"/>
    <mergeCell ref="G21:J21"/>
    <mergeCell ref="N21:O21"/>
    <mergeCell ref="R21:T21"/>
    <mergeCell ref="U21:W21"/>
    <mergeCell ref="D21:F21"/>
    <mergeCell ref="R19:T19"/>
    <mergeCell ref="Y49:AB49"/>
    <mergeCell ref="E42:H42"/>
    <mergeCell ref="I42:J42"/>
    <mergeCell ref="E43:H43"/>
    <mergeCell ref="I43:J43"/>
    <mergeCell ref="E44:H44"/>
    <mergeCell ref="O48:P48"/>
    <mergeCell ref="E41:H41"/>
    <mergeCell ref="I41:J41"/>
    <mergeCell ref="L50:P50"/>
    <mergeCell ref="Q48:Y48"/>
    <mergeCell ref="Q45:Y45"/>
    <mergeCell ref="Q47:Y47"/>
    <mergeCell ref="L48:N48"/>
    <mergeCell ref="Q44:Y44"/>
    <mergeCell ref="Q46:Y46"/>
    <mergeCell ref="K42:N42"/>
    <mergeCell ref="B36:C36"/>
    <mergeCell ref="D36:F36"/>
    <mergeCell ref="G36:J36"/>
    <mergeCell ref="N36:O36"/>
    <mergeCell ref="B48:H48"/>
    <mergeCell ref="I48:J48"/>
    <mergeCell ref="E39:H39"/>
    <mergeCell ref="B38:J38"/>
    <mergeCell ref="I39:J39"/>
    <mergeCell ref="K38:O38"/>
    <mergeCell ref="E47:H47"/>
    <mergeCell ref="I47:J47"/>
    <mergeCell ref="E45:H45"/>
    <mergeCell ref="I45:J45"/>
    <mergeCell ref="E46:H46"/>
    <mergeCell ref="I46:J46"/>
    <mergeCell ref="B37:C37"/>
    <mergeCell ref="D37:F37"/>
    <mergeCell ref="G37:J37"/>
    <mergeCell ref="N37:O37"/>
    <mergeCell ref="M41:N41"/>
    <mergeCell ref="Y37:AA37"/>
    <mergeCell ref="M40:N40"/>
    <mergeCell ref="K39:L39"/>
    <mergeCell ref="M39:N39"/>
    <mergeCell ref="L37:M37"/>
    <mergeCell ref="Q19:Q37"/>
    <mergeCell ref="B35:C35"/>
    <mergeCell ref="D35:F35"/>
    <mergeCell ref="G35:J35"/>
    <mergeCell ref="N35:O35"/>
    <mergeCell ref="R35:T35"/>
    <mergeCell ref="U35:W35"/>
    <mergeCell ref="Y35:AA35"/>
    <mergeCell ref="B34:C34"/>
    <mergeCell ref="D34:F34"/>
    <mergeCell ref="G34:J34"/>
    <mergeCell ref="N34:O34"/>
    <mergeCell ref="R34:T34"/>
    <mergeCell ref="U34:W34"/>
    <mergeCell ref="B33:C33"/>
    <mergeCell ref="D33:F33"/>
    <mergeCell ref="G33:J33"/>
    <mergeCell ref="N33:O33"/>
    <mergeCell ref="R33:T33"/>
    <mergeCell ref="U33:W33"/>
    <mergeCell ref="Y33:AA33"/>
    <mergeCell ref="B32:C32"/>
    <mergeCell ref="D32:F32"/>
    <mergeCell ref="G32:J32"/>
    <mergeCell ref="N32:O32"/>
    <mergeCell ref="R32:T32"/>
    <mergeCell ref="U32:W32"/>
    <mergeCell ref="Y32:AA32"/>
    <mergeCell ref="L32:M32"/>
    <mergeCell ref="L33:M33"/>
    <mergeCell ref="AA6:AB6"/>
    <mergeCell ref="L11:M11"/>
    <mergeCell ref="L17:M18"/>
    <mergeCell ref="X17:X18"/>
    <mergeCell ref="B23:C23"/>
    <mergeCell ref="D23:F23"/>
    <mergeCell ref="G23:J23"/>
    <mergeCell ref="B31:C31"/>
    <mergeCell ref="D31:F31"/>
    <mergeCell ref="G31:J31"/>
    <mergeCell ref="N31:O31"/>
    <mergeCell ref="R31:T31"/>
    <mergeCell ref="U31:W31"/>
    <mergeCell ref="Y31:AA31"/>
    <mergeCell ref="B30:C30"/>
    <mergeCell ref="D30:F30"/>
    <mergeCell ref="G30:J30"/>
    <mergeCell ref="N30:O30"/>
    <mergeCell ref="R30:T30"/>
    <mergeCell ref="U30:W30"/>
    <mergeCell ref="Y30:AA30"/>
    <mergeCell ref="L30:M30"/>
    <mergeCell ref="L31:M31"/>
    <mergeCell ref="B22:C22"/>
    <mergeCell ref="X2:X5"/>
    <mergeCell ref="B29:C29"/>
    <mergeCell ref="D29:F29"/>
    <mergeCell ref="G29:J29"/>
    <mergeCell ref="N29:O29"/>
    <mergeCell ref="R29:T29"/>
    <mergeCell ref="U29:W29"/>
    <mergeCell ref="B28:C28"/>
    <mergeCell ref="D28:F28"/>
    <mergeCell ref="G28:J28"/>
    <mergeCell ref="N28:O28"/>
    <mergeCell ref="R28:T28"/>
    <mergeCell ref="U28:W28"/>
    <mergeCell ref="L28:M28"/>
    <mergeCell ref="L29:M29"/>
    <mergeCell ref="G20:J20"/>
    <mergeCell ref="D7:H7"/>
    <mergeCell ref="G3:W3"/>
    <mergeCell ref="L19:M19"/>
    <mergeCell ref="G17:J17"/>
    <mergeCell ref="G18:J18"/>
    <mergeCell ref="B13:C13"/>
    <mergeCell ref="N23:O23"/>
    <mergeCell ref="R23:T23"/>
    <mergeCell ref="J4:P4"/>
    <mergeCell ref="D9:H9"/>
    <mergeCell ref="N18:O18"/>
    <mergeCell ref="L20:M20"/>
    <mergeCell ref="L21:M21"/>
    <mergeCell ref="AA4:AB4"/>
    <mergeCell ref="C6:F6"/>
    <mergeCell ref="Y23:AA23"/>
    <mergeCell ref="L7:N7"/>
    <mergeCell ref="X7:AB7"/>
    <mergeCell ref="R18:T18"/>
    <mergeCell ref="Y19:AA19"/>
    <mergeCell ref="Y9:AB9"/>
    <mergeCell ref="D11:H11"/>
    <mergeCell ref="N11:O11"/>
    <mergeCell ref="Q17:T17"/>
    <mergeCell ref="U17:W18"/>
    <mergeCell ref="Q7:V7"/>
    <mergeCell ref="AB17:AB18"/>
    <mergeCell ref="L22:M22"/>
    <mergeCell ref="Y21:AA21"/>
    <mergeCell ref="L23:M23"/>
    <mergeCell ref="Y22:AA22"/>
    <mergeCell ref="B21:C21"/>
    <mergeCell ref="O13:P13"/>
    <mergeCell ref="E15:AB15"/>
    <mergeCell ref="L13:N13"/>
    <mergeCell ref="B20:C20"/>
    <mergeCell ref="D20:F20"/>
    <mergeCell ref="N20:O20"/>
    <mergeCell ref="R20:T20"/>
    <mergeCell ref="U20:W20"/>
    <mergeCell ref="Y20:AA20"/>
    <mergeCell ref="B19:C19"/>
    <mergeCell ref="B17:C18"/>
    <mergeCell ref="X13:AB13"/>
    <mergeCell ref="Y17:AA18"/>
    <mergeCell ref="D17:F18"/>
    <mergeCell ref="Q13:U13"/>
    <mergeCell ref="U19:W19"/>
    <mergeCell ref="D13:H13"/>
    <mergeCell ref="K17:K18"/>
    <mergeCell ref="N17:P17"/>
    <mergeCell ref="B27:C27"/>
    <mergeCell ref="D27:F27"/>
    <mergeCell ref="G27:J27"/>
    <mergeCell ref="N27:O27"/>
    <mergeCell ref="R27:T27"/>
    <mergeCell ref="U27:W27"/>
    <mergeCell ref="B26:C26"/>
    <mergeCell ref="D26:F26"/>
    <mergeCell ref="G26:J26"/>
    <mergeCell ref="B24:C24"/>
    <mergeCell ref="D24:F24"/>
    <mergeCell ref="G24:J24"/>
    <mergeCell ref="N24:O24"/>
    <mergeCell ref="R24:T24"/>
    <mergeCell ref="U24:W24"/>
    <mergeCell ref="B25:C25"/>
    <mergeCell ref="Y24:AA24"/>
    <mergeCell ref="N25:O25"/>
    <mergeCell ref="R25:T25"/>
    <mergeCell ref="D25:F25"/>
    <mergeCell ref="G25:J25"/>
    <mergeCell ref="Y36:AA36"/>
    <mergeCell ref="L36:M36"/>
    <mergeCell ref="R37:T37"/>
    <mergeCell ref="U37:W37"/>
    <mergeCell ref="L24:M24"/>
    <mergeCell ref="L25:M25"/>
    <mergeCell ref="R36:T36"/>
    <mergeCell ref="U26:W26"/>
    <mergeCell ref="L26:M26"/>
    <mergeCell ref="L27:M27"/>
    <mergeCell ref="Y25:AA25"/>
    <mergeCell ref="U25:W25"/>
    <mergeCell ref="N26:O26"/>
    <mergeCell ref="Y27:AA27"/>
    <mergeCell ref="Y26:AA26"/>
    <mergeCell ref="R26:T26"/>
    <mergeCell ref="Y29:AA29"/>
    <mergeCell ref="Y28:AA28"/>
    <mergeCell ref="Y34:AA34"/>
    <mergeCell ref="L34:M34"/>
    <mergeCell ref="L35:M35"/>
  </mergeCells>
  <conditionalFormatting sqref="B19:L36">
    <cfRule type="expression" dxfId="6" priority="30">
      <formula>MOD(ROW(),2)=0</formula>
    </cfRule>
  </conditionalFormatting>
  <conditionalFormatting sqref="N19:O36">
    <cfRule type="expression" dxfId="5" priority="1">
      <formula>MOD(ROW(),2)=0</formula>
    </cfRule>
  </conditionalFormatting>
  <conditionalFormatting sqref="U19:U36 X19:AA36">
    <cfRule type="expression" dxfId="4" priority="27">
      <formula>MOD(ROW(),2)=0</formula>
    </cfRule>
  </conditionalFormatting>
  <dataValidations count="1">
    <dataValidation type="list" allowBlank="1" showInputMessage="1" showErrorMessage="1" sqref="K40" xr:uid="{594F722B-4481-427C-B45C-82E9FBD739B4}">
      <formula1>"YES,NO"</formula1>
    </dataValidation>
  </dataValidations>
  <hyperlinks>
    <hyperlink ref="O49" r:id="rId1" xr:uid="{BA71371A-D0FF-4837-B0B4-03FAE14C0403}"/>
    <hyperlink ref="V49" r:id="rId2" xr:uid="{85C33C5E-D401-45DA-9455-F0F15818E121}"/>
    <hyperlink ref="L49" r:id="rId3" xr:uid="{3C17D0C3-DACC-4F30-99F8-1A484F53627F}"/>
    <hyperlink ref="Y49" r:id="rId4" xr:uid="{39A302BC-F325-4964-8E8A-01A8CBB9B98B}"/>
    <hyperlink ref="Q49" r:id="rId5" display="Foreign M&amp;IE Components" xr:uid="{9312FD79-6E4D-497A-9F9A-49CC8D30CB02}"/>
  </hyperlinks>
  <printOptions horizontalCentered="1"/>
  <pageMargins left="0.15" right="0.15" top="0.2" bottom="0.05" header="0.3" footer="0.25"/>
  <pageSetup scale="67" orientation="landscape" r:id="rId6"/>
  <headerFooter alignWithMargins="0"/>
  <drawing r:id="rId7"/>
  <legacyDrawing r:id="rId8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5A59B41A-EDCB-425A-BF95-DEE4E05D7505}">
          <x14:formula1>
            <xm:f>'Expense Report References'!$A$17:$A$24</xm:f>
          </x14:formula1>
          <xm:sqref>W7</xm:sqref>
        </x14:dataValidation>
        <x14:dataValidation type="list" allowBlank="1" showInputMessage="1" showErrorMessage="1" xr:uid="{FA572409-EB69-48EC-A6BC-DF500E1C92DB}">
          <x14:formula1>
            <xm:f>'Expense Report References'!$A$28:$A$30</xm:f>
          </x14:formula1>
          <xm:sqref>D19:F36</xm:sqref>
        </x14:dataValidation>
        <x14:dataValidation type="list" allowBlank="1" showInputMessage="1" showErrorMessage="1" xr:uid="{164F09CF-68AC-44C3-992A-3BABF7896094}">
          <x14:formula1>
            <xm:f>'Expense Report References'!$E$7:$E$12</xm:f>
          </x14:formula1>
          <xm:sqref>E40:H41</xm:sqref>
        </x14:dataValidation>
        <x14:dataValidation type="list" allowBlank="1" showInputMessage="1" showErrorMessage="1" xr:uid="{C0B461AB-290D-415A-A419-0C648527BB51}">
          <x14:formula1>
            <xm:f>'Expense Report References'!$E$4:$E$12</xm:f>
          </x14:formula1>
          <xm:sqref>E43:H45</xm:sqref>
        </x14:dataValidation>
        <x14:dataValidation type="list" allowBlank="1" showInputMessage="1" showErrorMessage="1" xr:uid="{0782E499-8E9A-4270-A2D8-A5832D114171}">
          <x14:formula1>
            <xm:f>'Expense Report References'!$A$17:$A$25</xm:f>
          </x14:formula1>
          <xm:sqref>Q7:V7</xm:sqref>
        </x14:dataValidation>
        <x14:dataValidation type="list" allowBlank="1" showInputMessage="1" showErrorMessage="1" xr:uid="{B8DF64FC-01F4-4E74-A2F5-BC79973885E1}">
          <x14:formula1>
            <xm:f>'Expense Report References'!$B$16:$B$21</xm:f>
          </x14:formula1>
          <xm:sqref>X13:AB13</xm:sqref>
        </x14:dataValidation>
        <x14:dataValidation type="list" allowBlank="1" showInputMessage="1" showErrorMessage="1" xr:uid="{0236D5BC-8E36-45FE-9A56-C4CFE1F6C2B4}">
          <x14:formula1>
            <xm:f>'Expense Report References'!$D$4:$D$12</xm:f>
          </x14:formula1>
          <xm:sqref>E42:H42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6773B-5D20-43F7-BA0F-8AC5374E5A81}">
  <sheetPr>
    <tabColor rgb="FFFDF7E9"/>
    <pageSetUpPr fitToPage="1"/>
  </sheetPr>
  <dimension ref="A1:Q23"/>
  <sheetViews>
    <sheetView workbookViewId="0">
      <selection activeCell="C8" sqref="C8"/>
    </sheetView>
  </sheetViews>
  <sheetFormatPr defaultRowHeight="12.75" x14ac:dyDescent="0.2"/>
  <cols>
    <col min="1" max="1" width="11.42578125" customWidth="1"/>
    <col min="2" max="2" width="17.140625" customWidth="1"/>
    <col min="3" max="3" width="28.85546875" customWidth="1"/>
    <col min="4" max="4" width="24.85546875" customWidth="1"/>
    <col min="6" max="6" width="13.42578125" customWidth="1"/>
    <col min="13" max="13" width="10.5703125" customWidth="1"/>
    <col min="14" max="14" width="14.5703125" customWidth="1"/>
  </cols>
  <sheetData>
    <row r="1" spans="1:17" x14ac:dyDescent="0.2">
      <c r="A1" s="274" t="s">
        <v>125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</row>
    <row r="2" spans="1:17" x14ac:dyDescent="0.2">
      <c r="A2" s="275"/>
      <c r="B2" s="275"/>
      <c r="C2" s="275"/>
      <c r="D2" s="275"/>
      <c r="E2" s="275"/>
      <c r="F2" s="275"/>
      <c r="G2" s="274"/>
      <c r="H2" s="274"/>
      <c r="I2" s="274"/>
      <c r="J2" s="275"/>
      <c r="K2" s="275"/>
      <c r="L2" s="275"/>
      <c r="M2" s="275"/>
      <c r="N2" s="275"/>
    </row>
    <row r="3" spans="1:17" ht="29.25" customHeight="1" x14ac:dyDescent="0.25">
      <c r="A3" s="281" t="s">
        <v>2</v>
      </c>
      <c r="B3" s="162" t="s">
        <v>119</v>
      </c>
      <c r="C3" s="115" t="s">
        <v>123</v>
      </c>
      <c r="D3" s="115" t="s">
        <v>123</v>
      </c>
      <c r="E3" s="276" t="s">
        <v>82</v>
      </c>
      <c r="F3" s="277"/>
      <c r="G3" s="278" t="s">
        <v>80</v>
      </c>
      <c r="H3" s="279"/>
      <c r="I3" s="280"/>
      <c r="J3" s="186" t="s">
        <v>81</v>
      </c>
      <c r="K3" s="186"/>
      <c r="L3" s="186"/>
      <c r="M3" s="270"/>
      <c r="N3" s="185" t="s">
        <v>85</v>
      </c>
    </row>
    <row r="4" spans="1:17" ht="36" customHeight="1" x14ac:dyDescent="0.2">
      <c r="A4" s="282"/>
      <c r="B4" s="283"/>
      <c r="C4" s="116" t="s">
        <v>124</v>
      </c>
      <c r="D4" s="116" t="s">
        <v>124</v>
      </c>
      <c r="E4" s="40" t="s">
        <v>41</v>
      </c>
      <c r="F4" s="67" t="s">
        <v>19</v>
      </c>
      <c r="G4" s="99" t="s">
        <v>77</v>
      </c>
      <c r="H4" s="99" t="s">
        <v>78</v>
      </c>
      <c r="I4" s="99" t="s">
        <v>79</v>
      </c>
      <c r="J4" s="68" t="s">
        <v>77</v>
      </c>
      <c r="K4" s="68" t="s">
        <v>78</v>
      </c>
      <c r="L4" s="68" t="s">
        <v>79</v>
      </c>
      <c r="M4" s="68" t="s">
        <v>83</v>
      </c>
      <c r="N4" s="269"/>
    </row>
    <row r="5" spans="1:17" ht="18" customHeight="1" x14ac:dyDescent="0.2">
      <c r="A5" s="63"/>
      <c r="B5" s="64"/>
      <c r="C5" s="65"/>
      <c r="D5" s="65"/>
      <c r="E5" s="66"/>
      <c r="F5" s="81">
        <f>IF(LEFT(B5,1)="F",E5*1,IF(LEFT(B5,1)="P",E5*0.75,IF(LEFT(B5,1)="S",E5*0.75,0)))</f>
        <v>0</v>
      </c>
      <c r="G5" s="102"/>
      <c r="H5" s="102"/>
      <c r="I5" s="102"/>
      <c r="J5" s="83" t="str">
        <f>IFERROR(VLOOKUP($E5,'Per Diem References'!$A$1:$D$5,2,FALSE)," ")</f>
        <v xml:space="preserve"> </v>
      </c>
      <c r="K5" s="83" t="str">
        <f>IFERROR(VLOOKUP($E5,'Per Diem References'!$A$1:$D$5,3,FALSE)," ")</f>
        <v xml:space="preserve"> </v>
      </c>
      <c r="L5" s="83" t="str">
        <f>IFERROR(VLOOKUP($E5,'Per Diem References'!$A$1:$D$5,4,FALSE)," ")</f>
        <v xml:space="preserve"> </v>
      </c>
      <c r="M5" s="83" t="str">
        <f>IFERROR(SUM((G5*J5)+(H5*K5)+(I5*L5))," ")</f>
        <v xml:space="preserve"> </v>
      </c>
      <c r="N5" s="81" t="str">
        <f>IFERROR(SUM(F5-M5)," ")</f>
        <v xml:space="preserve"> </v>
      </c>
      <c r="O5" s="71"/>
      <c r="P5" s="71"/>
      <c r="Q5" s="71"/>
    </row>
    <row r="6" spans="1:17" ht="18" customHeight="1" x14ac:dyDescent="0.2">
      <c r="A6" s="63"/>
      <c r="B6" s="64"/>
      <c r="C6" s="65"/>
      <c r="D6" s="65"/>
      <c r="E6" s="66"/>
      <c r="F6" s="81">
        <f t="shared" ref="F6:F22" si="0">IF(LEFT(B6,1)="F",E6*1,IF(LEFT(B6,1)="P",E6*0.75,IF(LEFT(B6,1)="S",E6*0.75,0)))</f>
        <v>0</v>
      </c>
      <c r="G6" s="79"/>
      <c r="H6" s="79"/>
      <c r="I6" s="79"/>
      <c r="J6" s="83" t="str">
        <f>IFERROR(VLOOKUP($E6,'Per Diem References'!$A$1:$D$5,2,FALSE)," ")</f>
        <v xml:space="preserve"> </v>
      </c>
      <c r="K6" s="83" t="str">
        <f>IFERROR(VLOOKUP($E6,'Per Diem References'!$A$1:$D$5,3,FALSE)," ")</f>
        <v xml:space="preserve"> </v>
      </c>
      <c r="L6" s="83" t="str">
        <f>IFERROR(VLOOKUP($E6,'Per Diem References'!$A$1:$D$5,4,FALSE)," ")</f>
        <v xml:space="preserve"> </v>
      </c>
      <c r="M6" s="83" t="str">
        <f t="shared" ref="M6:M22" si="1">IFERROR(SUM((G6*J6)+(H6*K6)+(I6*L6))," ")</f>
        <v xml:space="preserve"> </v>
      </c>
      <c r="N6" s="81" t="str">
        <f t="shared" ref="N6:N22" si="2">IFERROR(SUM(F6-M6)," ")</f>
        <v xml:space="preserve"> </v>
      </c>
      <c r="O6" s="71"/>
      <c r="P6" s="71"/>
      <c r="Q6" s="71"/>
    </row>
    <row r="7" spans="1:17" ht="18" customHeight="1" x14ac:dyDescent="0.2">
      <c r="A7" s="63"/>
      <c r="B7" s="64"/>
      <c r="C7" s="65"/>
      <c r="D7" s="65"/>
      <c r="E7" s="66"/>
      <c r="F7" s="81">
        <f t="shared" si="0"/>
        <v>0</v>
      </c>
      <c r="G7" s="102"/>
      <c r="H7" s="102"/>
      <c r="I7" s="102"/>
      <c r="J7" s="83" t="str">
        <f>IFERROR(VLOOKUP($E7,'Per Diem References'!$A$1:$D$5,2,FALSE)," ")</f>
        <v xml:space="preserve"> </v>
      </c>
      <c r="K7" s="83" t="str">
        <f>IFERROR(VLOOKUP($E7,'Per Diem References'!$A$1:$D$5,3,FALSE)," ")</f>
        <v xml:space="preserve"> </v>
      </c>
      <c r="L7" s="83" t="str">
        <f>IFERROR(VLOOKUP($E7,'Per Diem References'!$A$1:$D$5,4,FALSE)," ")</f>
        <v xml:space="preserve"> </v>
      </c>
      <c r="M7" s="83" t="str">
        <f t="shared" si="1"/>
        <v xml:space="preserve"> </v>
      </c>
      <c r="N7" s="81" t="str">
        <f t="shared" si="2"/>
        <v xml:space="preserve"> </v>
      </c>
      <c r="O7" s="71"/>
      <c r="P7" s="71"/>
      <c r="Q7" s="71"/>
    </row>
    <row r="8" spans="1:17" ht="18" customHeight="1" x14ac:dyDescent="0.2">
      <c r="A8" s="63"/>
      <c r="B8" s="64"/>
      <c r="C8" s="65"/>
      <c r="D8" s="65"/>
      <c r="E8" s="66"/>
      <c r="F8" s="81">
        <f t="shared" si="0"/>
        <v>0</v>
      </c>
      <c r="G8" s="79"/>
      <c r="H8" s="79"/>
      <c r="I8" s="79"/>
      <c r="J8" s="83" t="str">
        <f>IFERROR(VLOOKUP($E8,'Per Diem References'!$A$1:$D$5,2,FALSE)," ")</f>
        <v xml:space="preserve"> </v>
      </c>
      <c r="K8" s="83" t="str">
        <f>IFERROR(VLOOKUP($E8,'Per Diem References'!$A$1:$D$5,3,FALSE)," ")</f>
        <v xml:space="preserve"> </v>
      </c>
      <c r="L8" s="83" t="str">
        <f>IFERROR(VLOOKUP($E8,'Per Diem References'!$A$1:$D$5,4,FALSE)," ")</f>
        <v xml:space="preserve"> </v>
      </c>
      <c r="M8" s="83" t="str">
        <f t="shared" si="1"/>
        <v xml:space="preserve"> </v>
      </c>
      <c r="N8" s="81" t="str">
        <f t="shared" si="2"/>
        <v xml:space="preserve"> </v>
      </c>
      <c r="O8" s="71"/>
      <c r="P8" s="71"/>
      <c r="Q8" s="71"/>
    </row>
    <row r="9" spans="1:17" ht="18" customHeight="1" x14ac:dyDescent="0.2">
      <c r="A9" s="63"/>
      <c r="B9" s="64"/>
      <c r="C9" s="65"/>
      <c r="D9" s="65"/>
      <c r="E9" s="66"/>
      <c r="F9" s="81">
        <f t="shared" si="0"/>
        <v>0</v>
      </c>
      <c r="G9" s="102"/>
      <c r="H9" s="102"/>
      <c r="I9" s="102"/>
      <c r="J9" s="83" t="str">
        <f>IFERROR(VLOOKUP($E9,'Per Diem References'!$A$1:$D$5,2,FALSE)," ")</f>
        <v xml:space="preserve"> </v>
      </c>
      <c r="K9" s="83" t="str">
        <f>IFERROR(VLOOKUP($E9,'Per Diem References'!$A$1:$D$5,3,FALSE)," ")</f>
        <v xml:space="preserve"> </v>
      </c>
      <c r="L9" s="83" t="str">
        <f>IFERROR(VLOOKUP($E9,'Per Diem References'!$A$1:$D$5,4,FALSE)," ")</f>
        <v xml:space="preserve"> </v>
      </c>
      <c r="M9" s="83" t="str">
        <f t="shared" si="1"/>
        <v xml:space="preserve"> </v>
      </c>
      <c r="N9" s="81" t="str">
        <f t="shared" si="2"/>
        <v xml:space="preserve"> </v>
      </c>
      <c r="O9" s="71"/>
      <c r="P9" s="71"/>
      <c r="Q9" s="71"/>
    </row>
    <row r="10" spans="1:17" ht="18" customHeight="1" x14ac:dyDescent="0.2">
      <c r="A10" s="63"/>
      <c r="B10" s="64"/>
      <c r="C10" s="65"/>
      <c r="D10" s="65"/>
      <c r="E10" s="66"/>
      <c r="F10" s="81">
        <f t="shared" si="0"/>
        <v>0</v>
      </c>
      <c r="G10" s="79"/>
      <c r="H10" s="79"/>
      <c r="I10" s="79"/>
      <c r="J10" s="83" t="str">
        <f>IFERROR(VLOOKUP($E10,'Per Diem References'!$A$1:$D$5,2,FALSE)," ")</f>
        <v xml:space="preserve"> </v>
      </c>
      <c r="K10" s="83" t="str">
        <f>IFERROR(VLOOKUP($E10,'Per Diem References'!$A$1:$D$5,3,FALSE)," ")</f>
        <v xml:space="preserve"> </v>
      </c>
      <c r="L10" s="83" t="str">
        <f>IFERROR(VLOOKUP($E10,'Per Diem References'!$A$1:$D$5,4,FALSE)," ")</f>
        <v xml:space="preserve"> </v>
      </c>
      <c r="M10" s="83" t="str">
        <f t="shared" si="1"/>
        <v xml:space="preserve"> </v>
      </c>
      <c r="N10" s="81" t="str">
        <f t="shared" si="2"/>
        <v xml:space="preserve"> </v>
      </c>
      <c r="O10" s="71"/>
      <c r="P10" s="71"/>
      <c r="Q10" s="71"/>
    </row>
    <row r="11" spans="1:17" ht="18" customHeight="1" x14ac:dyDescent="0.2">
      <c r="A11" s="63"/>
      <c r="B11" s="64"/>
      <c r="C11" s="65"/>
      <c r="D11" s="65"/>
      <c r="E11" s="66"/>
      <c r="F11" s="81">
        <f t="shared" si="0"/>
        <v>0</v>
      </c>
      <c r="G11" s="102"/>
      <c r="H11" s="102"/>
      <c r="I11" s="102"/>
      <c r="J11" s="83" t="str">
        <f>IFERROR(VLOOKUP($E11,'Per Diem References'!$A$1:$D$5,2,FALSE)," ")</f>
        <v xml:space="preserve"> </v>
      </c>
      <c r="K11" s="83" t="str">
        <f>IFERROR(VLOOKUP($E11,'Per Diem References'!$A$1:$D$5,3,FALSE)," ")</f>
        <v xml:space="preserve"> </v>
      </c>
      <c r="L11" s="83" t="str">
        <f>IFERROR(VLOOKUP($E11,'Per Diem References'!$A$1:$D$5,4,FALSE)," ")</f>
        <v xml:space="preserve"> </v>
      </c>
      <c r="M11" s="83" t="str">
        <f t="shared" si="1"/>
        <v xml:space="preserve"> </v>
      </c>
      <c r="N11" s="81" t="str">
        <f t="shared" si="2"/>
        <v xml:space="preserve"> </v>
      </c>
    </row>
    <row r="12" spans="1:17" ht="18" customHeight="1" x14ac:dyDescent="0.2">
      <c r="A12" s="63"/>
      <c r="B12" s="64"/>
      <c r="C12" s="65"/>
      <c r="D12" s="65"/>
      <c r="E12" s="66"/>
      <c r="F12" s="81">
        <f t="shared" si="0"/>
        <v>0</v>
      </c>
      <c r="G12" s="79"/>
      <c r="H12" s="79"/>
      <c r="I12" s="79"/>
      <c r="J12" s="83" t="str">
        <f>IFERROR(VLOOKUP($E12,'Per Diem References'!$A$1:$D$5,2,FALSE)," ")</f>
        <v xml:space="preserve"> </v>
      </c>
      <c r="K12" s="83" t="str">
        <f>IFERROR(VLOOKUP($E12,'Per Diem References'!$A$1:$D$5,3,FALSE)," ")</f>
        <v xml:space="preserve"> </v>
      </c>
      <c r="L12" s="83" t="str">
        <f>IFERROR(VLOOKUP($E12,'Per Diem References'!$A$1:$D$5,4,FALSE)," ")</f>
        <v xml:space="preserve"> </v>
      </c>
      <c r="M12" s="83" t="str">
        <f t="shared" si="1"/>
        <v xml:space="preserve"> </v>
      </c>
      <c r="N12" s="81" t="str">
        <f t="shared" si="2"/>
        <v xml:space="preserve"> </v>
      </c>
    </row>
    <row r="13" spans="1:17" ht="18" customHeight="1" x14ac:dyDescent="0.2">
      <c r="A13" s="63"/>
      <c r="B13" s="64"/>
      <c r="C13" s="65"/>
      <c r="D13" s="65"/>
      <c r="E13" s="66"/>
      <c r="F13" s="81">
        <f t="shared" si="0"/>
        <v>0</v>
      </c>
      <c r="G13" s="102"/>
      <c r="H13" s="102"/>
      <c r="I13" s="102"/>
      <c r="J13" s="83" t="str">
        <f>IFERROR(VLOOKUP($E13,'Per Diem References'!$A$1:$D$5,2,FALSE)," ")</f>
        <v xml:space="preserve"> </v>
      </c>
      <c r="K13" s="83" t="str">
        <f>IFERROR(VLOOKUP($E13,'Per Diem References'!$A$1:$D$5,3,FALSE)," ")</f>
        <v xml:space="preserve"> </v>
      </c>
      <c r="L13" s="83" t="str">
        <f>IFERROR(VLOOKUP($E13,'Per Diem References'!$A$1:$D$5,4,FALSE)," ")</f>
        <v xml:space="preserve"> </v>
      </c>
      <c r="M13" s="83" t="str">
        <f t="shared" si="1"/>
        <v xml:space="preserve"> </v>
      </c>
      <c r="N13" s="81" t="str">
        <f t="shared" si="2"/>
        <v xml:space="preserve"> </v>
      </c>
    </row>
    <row r="14" spans="1:17" ht="18" customHeight="1" x14ac:dyDescent="0.2">
      <c r="A14" s="63"/>
      <c r="B14" s="64"/>
      <c r="C14" s="65"/>
      <c r="D14" s="65"/>
      <c r="E14" s="66"/>
      <c r="F14" s="81">
        <f t="shared" si="0"/>
        <v>0</v>
      </c>
      <c r="G14" s="79"/>
      <c r="H14" s="79"/>
      <c r="I14" s="79"/>
      <c r="J14" s="83" t="str">
        <f>IFERROR(VLOOKUP($E14,'Per Diem References'!$A$1:$D$5,2,FALSE)," ")</f>
        <v xml:space="preserve"> </v>
      </c>
      <c r="K14" s="83" t="str">
        <f>IFERROR(VLOOKUP($E14,'Per Diem References'!$A$1:$D$5,3,FALSE)," ")</f>
        <v xml:space="preserve"> </v>
      </c>
      <c r="L14" s="83" t="str">
        <f>IFERROR(VLOOKUP($E14,'Per Diem References'!$A$1:$D$5,4,FALSE)," ")</f>
        <v xml:space="preserve"> </v>
      </c>
      <c r="M14" s="83" t="str">
        <f t="shared" si="1"/>
        <v xml:space="preserve"> </v>
      </c>
      <c r="N14" s="81" t="str">
        <f t="shared" si="2"/>
        <v xml:space="preserve"> </v>
      </c>
    </row>
    <row r="15" spans="1:17" ht="18" customHeight="1" x14ac:dyDescent="0.2">
      <c r="A15" s="63"/>
      <c r="B15" s="64"/>
      <c r="C15" s="65"/>
      <c r="D15" s="65"/>
      <c r="E15" s="66"/>
      <c r="F15" s="81">
        <f t="shared" si="0"/>
        <v>0</v>
      </c>
      <c r="G15" s="102"/>
      <c r="H15" s="102"/>
      <c r="I15" s="102"/>
      <c r="J15" s="83" t="str">
        <f>IFERROR(VLOOKUP($E15,'Per Diem References'!$A$1:$D$5,2,FALSE)," ")</f>
        <v xml:space="preserve"> </v>
      </c>
      <c r="K15" s="83" t="str">
        <f>IFERROR(VLOOKUP($E15,'Per Diem References'!$A$1:$D$5,3,FALSE)," ")</f>
        <v xml:space="preserve"> </v>
      </c>
      <c r="L15" s="83" t="str">
        <f>IFERROR(VLOOKUP($E15,'Per Diem References'!$A$1:$D$5,4,FALSE)," ")</f>
        <v xml:space="preserve"> </v>
      </c>
      <c r="M15" s="83" t="str">
        <f t="shared" si="1"/>
        <v xml:space="preserve"> </v>
      </c>
      <c r="N15" s="81" t="str">
        <f t="shared" si="2"/>
        <v xml:space="preserve"> </v>
      </c>
    </row>
    <row r="16" spans="1:17" ht="18" customHeight="1" x14ac:dyDescent="0.2">
      <c r="A16" s="63"/>
      <c r="B16" s="64"/>
      <c r="C16" s="65"/>
      <c r="D16" s="65"/>
      <c r="E16" s="66"/>
      <c r="F16" s="81">
        <f t="shared" si="0"/>
        <v>0</v>
      </c>
      <c r="G16" s="79"/>
      <c r="H16" s="79"/>
      <c r="I16" s="79"/>
      <c r="J16" s="83" t="str">
        <f>IFERROR(VLOOKUP($E16,'Per Diem References'!$A$1:$D$5,2,FALSE)," ")</f>
        <v xml:space="preserve"> </v>
      </c>
      <c r="K16" s="83" t="str">
        <f>IFERROR(VLOOKUP($E16,'Per Diem References'!$A$1:$D$5,3,FALSE)," ")</f>
        <v xml:space="preserve"> </v>
      </c>
      <c r="L16" s="83" t="str">
        <f>IFERROR(VLOOKUP($E16,'Per Diem References'!$A$1:$D$5,4,FALSE)," ")</f>
        <v xml:space="preserve"> </v>
      </c>
      <c r="M16" s="83" t="str">
        <f t="shared" si="1"/>
        <v xml:space="preserve"> </v>
      </c>
      <c r="N16" s="81" t="str">
        <f t="shared" si="2"/>
        <v xml:space="preserve"> </v>
      </c>
    </row>
    <row r="17" spans="1:14" ht="18" customHeight="1" x14ac:dyDescent="0.2">
      <c r="A17" s="63"/>
      <c r="B17" s="64"/>
      <c r="C17" s="65"/>
      <c r="D17" s="65"/>
      <c r="E17" s="66"/>
      <c r="F17" s="81">
        <f t="shared" si="0"/>
        <v>0</v>
      </c>
      <c r="G17" s="102"/>
      <c r="H17" s="102"/>
      <c r="I17" s="102"/>
      <c r="J17" s="83" t="str">
        <f>IFERROR(VLOOKUP($E17,'Per Diem References'!$A$1:$D$5,2,FALSE)," ")</f>
        <v xml:space="preserve"> </v>
      </c>
      <c r="K17" s="83" t="str">
        <f>IFERROR(VLOOKUP($E17,'Per Diem References'!$A$1:$D$5,3,FALSE)," ")</f>
        <v xml:space="preserve"> </v>
      </c>
      <c r="L17" s="83" t="str">
        <f>IFERROR(VLOOKUP($E17,'Per Diem References'!$A$1:$D$5,4,FALSE)," ")</f>
        <v xml:space="preserve"> </v>
      </c>
      <c r="M17" s="83" t="str">
        <f t="shared" si="1"/>
        <v xml:space="preserve"> </v>
      </c>
      <c r="N17" s="81" t="str">
        <f t="shared" si="2"/>
        <v xml:space="preserve"> </v>
      </c>
    </row>
    <row r="18" spans="1:14" ht="18" customHeight="1" x14ac:dyDescent="0.2">
      <c r="A18" s="63"/>
      <c r="B18" s="64"/>
      <c r="C18" s="65"/>
      <c r="D18" s="65"/>
      <c r="E18" s="66"/>
      <c r="F18" s="81">
        <f t="shared" si="0"/>
        <v>0</v>
      </c>
      <c r="G18" s="79"/>
      <c r="H18" s="79"/>
      <c r="I18" s="79"/>
      <c r="J18" s="83" t="str">
        <f>IFERROR(VLOOKUP($E18,'Per Diem References'!$A$1:$D$5,2,FALSE)," ")</f>
        <v xml:space="preserve"> </v>
      </c>
      <c r="K18" s="83" t="str">
        <f>IFERROR(VLOOKUP($E18,'Per Diem References'!$A$1:$D$5,3,FALSE)," ")</f>
        <v xml:space="preserve"> </v>
      </c>
      <c r="L18" s="83" t="str">
        <f>IFERROR(VLOOKUP($E18,'Per Diem References'!$A$1:$D$5,4,FALSE)," ")</f>
        <v xml:space="preserve"> </v>
      </c>
      <c r="M18" s="83" t="str">
        <f t="shared" si="1"/>
        <v xml:space="preserve"> </v>
      </c>
      <c r="N18" s="81" t="str">
        <f t="shared" si="2"/>
        <v xml:space="preserve"> </v>
      </c>
    </row>
    <row r="19" spans="1:14" ht="18" customHeight="1" x14ac:dyDescent="0.2">
      <c r="A19" s="63"/>
      <c r="B19" s="64"/>
      <c r="C19" s="65"/>
      <c r="D19" s="65"/>
      <c r="E19" s="66"/>
      <c r="F19" s="81">
        <f t="shared" si="0"/>
        <v>0</v>
      </c>
      <c r="G19" s="102"/>
      <c r="H19" s="102"/>
      <c r="I19" s="102"/>
      <c r="J19" s="83" t="str">
        <f>IFERROR(VLOOKUP($E19,'Per Diem References'!$A$1:$D$5,2,FALSE)," ")</f>
        <v xml:space="preserve"> </v>
      </c>
      <c r="K19" s="83" t="str">
        <f>IFERROR(VLOOKUP($E19,'Per Diem References'!$A$1:$D$5,3,FALSE)," ")</f>
        <v xml:space="preserve"> </v>
      </c>
      <c r="L19" s="83" t="str">
        <f>IFERROR(VLOOKUP($E19,'Per Diem References'!$A$1:$D$5,4,FALSE)," ")</f>
        <v xml:space="preserve"> </v>
      </c>
      <c r="M19" s="83" t="str">
        <f t="shared" si="1"/>
        <v xml:space="preserve"> </v>
      </c>
      <c r="N19" s="81" t="str">
        <f t="shared" si="2"/>
        <v xml:space="preserve"> </v>
      </c>
    </row>
    <row r="20" spans="1:14" ht="18" customHeight="1" x14ac:dyDescent="0.2">
      <c r="A20" s="63"/>
      <c r="B20" s="64"/>
      <c r="C20" s="65"/>
      <c r="D20" s="65"/>
      <c r="E20" s="66"/>
      <c r="F20" s="81">
        <f t="shared" si="0"/>
        <v>0</v>
      </c>
      <c r="G20" s="79"/>
      <c r="H20" s="79"/>
      <c r="I20" s="79"/>
      <c r="J20" s="83" t="str">
        <f>IFERROR(VLOOKUP($E20,'Per Diem References'!$A$1:$D$5,2,FALSE)," ")</f>
        <v xml:space="preserve"> </v>
      </c>
      <c r="K20" s="83" t="str">
        <f>IFERROR(VLOOKUP($E20,'Per Diem References'!$A$1:$D$5,3,FALSE)," ")</f>
        <v xml:space="preserve"> </v>
      </c>
      <c r="L20" s="83" t="str">
        <f>IFERROR(VLOOKUP($E20,'Per Diem References'!$A$1:$D$5,4,FALSE)," ")</f>
        <v xml:space="preserve"> </v>
      </c>
      <c r="M20" s="83" t="str">
        <f t="shared" si="1"/>
        <v xml:space="preserve"> </v>
      </c>
      <c r="N20" s="81" t="str">
        <f t="shared" si="2"/>
        <v xml:space="preserve"> </v>
      </c>
    </row>
    <row r="21" spans="1:14" ht="18" customHeight="1" x14ac:dyDescent="0.2">
      <c r="A21" s="63"/>
      <c r="B21" s="64"/>
      <c r="C21" s="65"/>
      <c r="D21" s="65"/>
      <c r="E21" s="66"/>
      <c r="F21" s="81">
        <f t="shared" si="0"/>
        <v>0</v>
      </c>
      <c r="G21" s="102"/>
      <c r="H21" s="102"/>
      <c r="I21" s="102"/>
      <c r="J21" s="83" t="str">
        <f>IFERROR(VLOOKUP($E21,'Per Diem References'!$A$1:$D$5,2,FALSE)," ")</f>
        <v xml:space="preserve"> </v>
      </c>
      <c r="K21" s="83" t="str">
        <f>IFERROR(VLOOKUP($E21,'Per Diem References'!$A$1:$D$5,3,FALSE)," ")</f>
        <v xml:space="preserve"> </v>
      </c>
      <c r="L21" s="83" t="str">
        <f>IFERROR(VLOOKUP($E21,'Per Diem References'!$A$1:$D$5,4,FALSE)," ")</f>
        <v xml:space="preserve"> </v>
      </c>
      <c r="M21" s="83" t="str">
        <f t="shared" si="1"/>
        <v xml:space="preserve"> </v>
      </c>
      <c r="N21" s="81" t="str">
        <f t="shared" si="2"/>
        <v xml:space="preserve"> </v>
      </c>
    </row>
    <row r="22" spans="1:14" ht="18" customHeight="1" x14ac:dyDescent="0.2">
      <c r="A22" s="63"/>
      <c r="B22" s="64"/>
      <c r="C22" s="65"/>
      <c r="D22" s="65"/>
      <c r="E22" s="66"/>
      <c r="F22" s="81">
        <f t="shared" si="0"/>
        <v>0</v>
      </c>
      <c r="G22" s="79"/>
      <c r="H22" s="79"/>
      <c r="I22" s="79"/>
      <c r="J22" s="83" t="str">
        <f>IFERROR(VLOOKUP($E22,'Per Diem References'!$A$1:$D$5,2,FALSE)," ")</f>
        <v xml:space="preserve"> </v>
      </c>
      <c r="K22" s="83" t="str">
        <f>IFERROR(VLOOKUP($E22,'Per Diem References'!$A$1:$D$5,3,FALSE)," ")</f>
        <v xml:space="preserve"> </v>
      </c>
      <c r="L22" s="83" t="str">
        <f>IFERROR(VLOOKUP($E22,'Per Diem References'!$A$1:$D$5,4,FALSE)," ")</f>
        <v xml:space="preserve"> </v>
      </c>
      <c r="M22" s="83" t="str">
        <f t="shared" si="1"/>
        <v xml:space="preserve"> </v>
      </c>
      <c r="N22" s="81" t="str">
        <f t="shared" si="2"/>
        <v xml:space="preserve"> </v>
      </c>
    </row>
    <row r="23" spans="1:14" ht="18" customHeight="1" x14ac:dyDescent="0.2">
      <c r="A23" s="271" t="s">
        <v>84</v>
      </c>
      <c r="B23" s="272"/>
      <c r="C23" s="273"/>
      <c r="D23" s="124"/>
      <c r="E23" s="69"/>
      <c r="F23" s="82">
        <f>SUM(F5:F22)</f>
        <v>0</v>
      </c>
      <c r="G23" s="70"/>
      <c r="H23" s="70"/>
      <c r="I23" s="70"/>
      <c r="J23" s="84"/>
      <c r="K23" s="84"/>
      <c r="L23" s="84"/>
      <c r="M23" s="85">
        <f>SUM(M5:M22)</f>
        <v>0</v>
      </c>
      <c r="N23" s="86">
        <f>SUM(N5:N22)</f>
        <v>0</v>
      </c>
    </row>
  </sheetData>
  <mergeCells count="8">
    <mergeCell ref="N3:N4"/>
    <mergeCell ref="J3:M3"/>
    <mergeCell ref="A23:C23"/>
    <mergeCell ref="A1:N2"/>
    <mergeCell ref="E3:F3"/>
    <mergeCell ref="G3:I3"/>
    <mergeCell ref="A3:A4"/>
    <mergeCell ref="B3:B4"/>
  </mergeCells>
  <conditionalFormatting sqref="A5:D6 A7:A23">
    <cfRule type="expression" dxfId="3" priority="163">
      <formula>MOD(ROW(),2)=0</formula>
    </cfRule>
  </conditionalFormatting>
  <conditionalFormatting sqref="B7:D22">
    <cfRule type="expression" dxfId="2" priority="16">
      <formula>MOD(ROW(),2)=0</formula>
    </cfRule>
  </conditionalFormatting>
  <conditionalFormatting sqref="E5 E23">
    <cfRule type="expression" dxfId="1" priority="164">
      <formula>MOD(ROW(),2)=0</formula>
    </cfRule>
  </conditionalFormatting>
  <conditionalFormatting sqref="E5:E23">
    <cfRule type="expression" priority="1">
      <formula>MOD(ROW(),2)=0</formula>
    </cfRule>
  </conditionalFormatting>
  <conditionalFormatting sqref="N23">
    <cfRule type="expression" dxfId="0" priority="160">
      <formula>MOD(ROW(),2)=0</formula>
    </cfRule>
  </conditionalFormatting>
  <dataValidations count="1">
    <dataValidation type="list" allowBlank="1" showInputMessage="1" showErrorMessage="1" sqref="E5:E22" xr:uid="{562E1711-DE42-48E0-B6E1-61F6B68C9D97}">
      <formula1>"68,74,80,86,92"</formula1>
    </dataValidation>
  </dataValidations>
  <pageMargins left="0.25" right="0.25" top="0.75" bottom="0.75" header="0.3" footer="0.3"/>
  <pageSetup scale="74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ED2ABD6-67DA-42F2-8823-8E044A5202DA}">
          <x14:formula1>
            <xm:f>'Expense Report References'!$A$28:$A$30</xm:f>
          </x14:formula1>
          <xm:sqref>B5:B22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4"/>
  <sheetViews>
    <sheetView workbookViewId="0">
      <selection activeCell="C12" sqref="C12"/>
    </sheetView>
  </sheetViews>
  <sheetFormatPr defaultColWidth="9.140625" defaultRowHeight="15.75" x14ac:dyDescent="0.25"/>
  <cols>
    <col min="1" max="1" width="37.5703125" style="39" customWidth="1"/>
    <col min="2" max="2" width="37.140625" style="39" bestFit="1" customWidth="1"/>
    <col min="3" max="3" width="58" style="39" bestFit="1" customWidth="1"/>
    <col min="4" max="4" width="40.5703125" style="39" bestFit="1" customWidth="1"/>
    <col min="5" max="16384" width="9.140625" style="1"/>
  </cols>
  <sheetData>
    <row r="1" spans="1:8" x14ac:dyDescent="0.25">
      <c r="A1" s="2" t="s">
        <v>6</v>
      </c>
      <c r="B1" s="1"/>
      <c r="C1" s="1"/>
      <c r="D1" s="1"/>
    </row>
    <row r="2" spans="1:8" ht="15" x14ac:dyDescent="0.2">
      <c r="A2" s="1"/>
      <c r="B2" s="1"/>
      <c r="C2" s="1"/>
      <c r="D2" s="1"/>
    </row>
    <row r="3" spans="1:8" x14ac:dyDescent="0.25">
      <c r="A3" s="113" t="s">
        <v>7</v>
      </c>
      <c r="B3" s="113" t="s">
        <v>8</v>
      </c>
      <c r="C3" s="113" t="s">
        <v>0</v>
      </c>
      <c r="D3" s="113" t="s">
        <v>23</v>
      </c>
    </row>
    <row r="4" spans="1:8" ht="15" x14ac:dyDescent="0.2">
      <c r="A4" s="1" t="s">
        <v>107</v>
      </c>
      <c r="B4" s="1" t="s">
        <v>66</v>
      </c>
      <c r="C4" s="1" t="s">
        <v>67</v>
      </c>
      <c r="D4" s="1" t="s">
        <v>117</v>
      </c>
      <c r="H4" s="1" t="s">
        <v>108</v>
      </c>
    </row>
    <row r="5" spans="1:8" ht="15" x14ac:dyDescent="0.2">
      <c r="A5" s="1" t="s">
        <v>107</v>
      </c>
      <c r="B5" s="1" t="s">
        <v>68</v>
      </c>
      <c r="C5" s="1" t="s">
        <v>69</v>
      </c>
      <c r="D5" s="1" t="s">
        <v>109</v>
      </c>
    </row>
    <row r="6" spans="1:8" ht="15" x14ac:dyDescent="0.2">
      <c r="A6" s="1" t="s">
        <v>107</v>
      </c>
      <c r="B6" s="1" t="s">
        <v>9</v>
      </c>
      <c r="C6" s="1" t="s">
        <v>110</v>
      </c>
      <c r="D6" s="1" t="s">
        <v>13</v>
      </c>
    </row>
    <row r="7" spans="1:8" ht="15" x14ac:dyDescent="0.2">
      <c r="A7" s="1" t="s">
        <v>62</v>
      </c>
      <c r="B7" s="1" t="s">
        <v>1</v>
      </c>
      <c r="C7" s="1" t="s">
        <v>1</v>
      </c>
      <c r="D7" s="1" t="s">
        <v>10</v>
      </c>
    </row>
    <row r="8" spans="1:8" ht="15" x14ac:dyDescent="0.2">
      <c r="A8" s="1" t="s">
        <v>62</v>
      </c>
      <c r="B8" s="1" t="s">
        <v>4</v>
      </c>
      <c r="C8" s="1" t="s">
        <v>63</v>
      </c>
      <c r="D8" s="1" t="s">
        <v>11</v>
      </c>
    </row>
    <row r="9" spans="1:8" ht="15" x14ac:dyDescent="0.2">
      <c r="A9" s="1" t="s">
        <v>62</v>
      </c>
      <c r="B9" s="1" t="s">
        <v>5</v>
      </c>
      <c r="C9" s="1" t="s">
        <v>64</v>
      </c>
      <c r="D9" s="1" t="s">
        <v>72</v>
      </c>
      <c r="H9" s="1" t="s">
        <v>108</v>
      </c>
    </row>
    <row r="10" spans="1:8" ht="15" x14ac:dyDescent="0.2">
      <c r="A10" s="1" t="s">
        <v>62</v>
      </c>
      <c r="B10" s="1" t="s">
        <v>111</v>
      </c>
      <c r="C10" s="1" t="s">
        <v>112</v>
      </c>
      <c r="D10" s="1" t="s">
        <v>113</v>
      </c>
      <c r="H10" s="1" t="s">
        <v>108</v>
      </c>
    </row>
    <row r="11" spans="1:8" ht="15" x14ac:dyDescent="0.2">
      <c r="A11" s="1" t="s">
        <v>62</v>
      </c>
      <c r="B11" s="1" t="s">
        <v>70</v>
      </c>
      <c r="C11" s="1" t="s">
        <v>71</v>
      </c>
      <c r="D11" s="1" t="s">
        <v>61</v>
      </c>
    </row>
    <row r="12" spans="1:8" ht="15" x14ac:dyDescent="0.2">
      <c r="A12" s="1" t="s">
        <v>62</v>
      </c>
      <c r="B12" s="1" t="s">
        <v>65</v>
      </c>
      <c r="C12" s="1" t="s">
        <v>65</v>
      </c>
      <c r="D12" s="38" t="s">
        <v>76</v>
      </c>
    </row>
    <row r="13" spans="1:8" ht="15" x14ac:dyDescent="0.2">
      <c r="A13" s="1"/>
      <c r="B13" s="1"/>
      <c r="C13" s="1"/>
      <c r="D13" s="1"/>
    </row>
    <row r="14" spans="1:8" ht="15" x14ac:dyDescent="0.2">
      <c r="A14" s="1"/>
      <c r="B14" s="1"/>
      <c r="C14" s="1"/>
      <c r="D14" s="1"/>
    </row>
    <row r="15" spans="1:8" ht="15" x14ac:dyDescent="0.2">
      <c r="A15" s="1"/>
      <c r="B15" s="1"/>
      <c r="C15" s="1"/>
      <c r="D15" s="1"/>
    </row>
    <row r="16" spans="1:8" x14ac:dyDescent="0.25">
      <c r="A16" s="2" t="s">
        <v>14</v>
      </c>
      <c r="B16" s="2" t="s">
        <v>99</v>
      </c>
      <c r="C16" s="1"/>
      <c r="D16" s="1"/>
    </row>
    <row r="17" spans="1:4" ht="15" x14ac:dyDescent="0.2">
      <c r="A17" s="1" t="s">
        <v>32</v>
      </c>
      <c r="B17" s="1" t="s">
        <v>100</v>
      </c>
      <c r="C17" s="1"/>
      <c r="D17" s="1"/>
    </row>
    <row r="18" spans="1:4" ht="15" x14ac:dyDescent="0.2">
      <c r="A18" s="1" t="s">
        <v>33</v>
      </c>
      <c r="B18" s="1" t="s">
        <v>101</v>
      </c>
      <c r="C18" s="1"/>
      <c r="D18" s="1"/>
    </row>
    <row r="19" spans="1:4" ht="15" x14ac:dyDescent="0.2">
      <c r="A19" s="1" t="s">
        <v>34</v>
      </c>
      <c r="B19" s="1" t="s">
        <v>102</v>
      </c>
      <c r="C19" s="1"/>
      <c r="D19" s="1"/>
    </row>
    <row r="20" spans="1:4" ht="15" x14ac:dyDescent="0.2">
      <c r="A20" s="1" t="s">
        <v>35</v>
      </c>
      <c r="B20" s="1" t="s">
        <v>103</v>
      </c>
      <c r="C20" s="1"/>
      <c r="D20" s="1"/>
    </row>
    <row r="21" spans="1:4" ht="15" x14ac:dyDescent="0.2">
      <c r="A21" s="1" t="s">
        <v>36</v>
      </c>
      <c r="B21" s="1" t="s">
        <v>104</v>
      </c>
      <c r="C21" s="1"/>
      <c r="D21" s="1"/>
    </row>
    <row r="22" spans="1:4" ht="15" x14ac:dyDescent="0.2">
      <c r="A22" s="1" t="s">
        <v>37</v>
      </c>
      <c r="B22" s="1"/>
      <c r="C22" s="1"/>
      <c r="D22" s="1"/>
    </row>
    <row r="23" spans="1:4" ht="15" x14ac:dyDescent="0.2">
      <c r="A23" s="1" t="s">
        <v>114</v>
      </c>
      <c r="B23" s="1"/>
      <c r="C23" s="1"/>
      <c r="D23" s="1"/>
    </row>
    <row r="24" spans="1:4" ht="15" x14ac:dyDescent="0.2">
      <c r="A24" s="1" t="s">
        <v>115</v>
      </c>
      <c r="B24" s="1"/>
      <c r="C24" s="1"/>
      <c r="D24" s="1"/>
    </row>
    <row r="25" spans="1:4" ht="15" x14ac:dyDescent="0.2">
      <c r="A25" s="1" t="s">
        <v>116</v>
      </c>
      <c r="B25" s="1"/>
      <c r="C25" s="1"/>
      <c r="D25" s="1"/>
    </row>
    <row r="26" spans="1:4" ht="15" x14ac:dyDescent="0.2">
      <c r="A26" s="1"/>
      <c r="B26" s="1"/>
      <c r="C26" s="1"/>
      <c r="D26" s="1"/>
    </row>
    <row r="27" spans="1:4" ht="15" x14ac:dyDescent="0.2">
      <c r="A27" s="1" t="s">
        <v>26</v>
      </c>
      <c r="B27" s="1"/>
      <c r="C27" s="1"/>
      <c r="D27" s="1"/>
    </row>
    <row r="28" spans="1:4" ht="15" x14ac:dyDescent="0.2">
      <c r="A28" s="1" t="s">
        <v>46</v>
      </c>
      <c r="B28" s="1"/>
      <c r="C28" s="1"/>
      <c r="D28" s="1"/>
    </row>
    <row r="29" spans="1:4" ht="15" x14ac:dyDescent="0.2">
      <c r="A29" s="1" t="s">
        <v>47</v>
      </c>
      <c r="B29" s="1"/>
      <c r="C29" s="1"/>
      <c r="D29" s="1"/>
    </row>
    <row r="30" spans="1:4" ht="15" x14ac:dyDescent="0.2">
      <c r="A30" s="1" t="s">
        <v>45</v>
      </c>
      <c r="B30" s="1"/>
      <c r="C30" s="1"/>
      <c r="D30" s="1"/>
    </row>
    <row r="31" spans="1:4" ht="15" x14ac:dyDescent="0.2">
      <c r="A31" s="1"/>
      <c r="B31" s="1"/>
      <c r="C31" s="1"/>
      <c r="D31" s="1"/>
    </row>
    <row r="32" spans="1:4" ht="15" x14ac:dyDescent="0.2">
      <c r="A32" s="1"/>
      <c r="B32" s="1"/>
      <c r="C32" s="1"/>
      <c r="D32" s="1"/>
    </row>
    <row r="33" s="1" customFormat="1" ht="15" x14ac:dyDescent="0.2"/>
    <row r="34" s="1" customFormat="1" ht="15" x14ac:dyDescent="0.2"/>
  </sheetData>
  <pageMargins left="0.7" right="0.7" top="0.75" bottom="0.75" header="0.3" footer="0.3"/>
  <pageSetup scale="66" fitToHeight="0" orientation="landscape"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15C02-A84C-433B-8A90-2420910C9FB7}">
  <dimension ref="A1:F6"/>
  <sheetViews>
    <sheetView workbookViewId="0">
      <selection activeCell="A11" sqref="A11"/>
    </sheetView>
  </sheetViews>
  <sheetFormatPr defaultRowHeight="12.75" x14ac:dyDescent="0.2"/>
  <cols>
    <col min="1" max="4" width="13" customWidth="1"/>
  </cols>
  <sheetData>
    <row r="1" spans="1:6" s="112" customFormat="1" ht="13.5" thickBot="1" x14ac:dyDescent="0.25">
      <c r="A1" s="106">
        <v>68</v>
      </c>
      <c r="B1" s="107">
        <v>16</v>
      </c>
      <c r="C1" s="107">
        <v>19</v>
      </c>
      <c r="D1" s="107">
        <v>28</v>
      </c>
      <c r="E1" s="107">
        <v>5</v>
      </c>
      <c r="F1" s="108">
        <v>51</v>
      </c>
    </row>
    <row r="2" spans="1:6" s="112" customFormat="1" ht="13.5" thickBot="1" x14ac:dyDescent="0.25">
      <c r="A2" s="109">
        <v>74</v>
      </c>
      <c r="B2" s="110">
        <v>18</v>
      </c>
      <c r="C2" s="110">
        <v>20</v>
      </c>
      <c r="D2" s="110">
        <v>31</v>
      </c>
      <c r="E2" s="110">
        <v>5</v>
      </c>
      <c r="F2" s="111">
        <v>55.5</v>
      </c>
    </row>
    <row r="3" spans="1:6" s="112" customFormat="1" ht="13.5" thickBot="1" x14ac:dyDescent="0.25">
      <c r="A3" s="106">
        <v>80</v>
      </c>
      <c r="B3" s="107">
        <v>20</v>
      </c>
      <c r="C3" s="107">
        <v>22</v>
      </c>
      <c r="D3" s="107">
        <v>33</v>
      </c>
      <c r="E3" s="107">
        <v>5</v>
      </c>
      <c r="F3" s="108">
        <v>60</v>
      </c>
    </row>
    <row r="4" spans="1:6" s="112" customFormat="1" ht="13.5" thickBot="1" x14ac:dyDescent="0.25">
      <c r="A4" s="109">
        <v>86</v>
      </c>
      <c r="B4" s="110">
        <v>22</v>
      </c>
      <c r="C4" s="110">
        <v>23</v>
      </c>
      <c r="D4" s="110">
        <v>36</v>
      </c>
      <c r="E4" s="110">
        <v>5</v>
      </c>
      <c r="F4" s="111">
        <v>64.5</v>
      </c>
    </row>
    <row r="5" spans="1:6" s="112" customFormat="1" ht="13.5" thickBot="1" x14ac:dyDescent="0.25">
      <c r="A5" s="106">
        <v>92</v>
      </c>
      <c r="B5" s="107">
        <v>23</v>
      </c>
      <c r="C5" s="107">
        <v>26</v>
      </c>
      <c r="D5" s="107">
        <v>38</v>
      </c>
      <c r="E5" s="107">
        <v>5</v>
      </c>
      <c r="F5" s="108">
        <v>69</v>
      </c>
    </row>
    <row r="6" spans="1:6" ht="14.25" x14ac:dyDescent="0.2">
      <c r="A6" s="7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Expense report</vt:lpstr>
      <vt:lpstr>Per Diem Calculations</vt:lpstr>
      <vt:lpstr>Expense Report References</vt:lpstr>
      <vt:lpstr>Per Diem References</vt:lpstr>
      <vt:lpstr>Intl_Per_Diem_Rates</vt:lpstr>
      <vt:lpstr>'Expense report'!Print_Area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Cindy Snellenbarger</dc:creator>
  <cp:keywords/>
  <dc:description/>
  <cp:lastModifiedBy>Cindy Snellenbarger</cp:lastModifiedBy>
  <cp:lastPrinted>2023-02-17T18:12:04Z</cp:lastPrinted>
  <dcterms:created xsi:type="dcterms:W3CDTF">2000-10-27T00:30:29Z</dcterms:created>
  <dcterms:modified xsi:type="dcterms:W3CDTF">2025-03-24T17:58:49Z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TC062062751033</vt:lpwstr>
  </property>
</Properties>
</file>