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 Drive\Box\Business Office\Business Processes and Training\Travel and Business Expense Management\Forms\Current Year Forms-Website\"/>
    </mc:Choice>
  </mc:AlternateContent>
  <xr:revisionPtr revIDLastSave="0" documentId="13_ncr:1_{9779E1BA-7800-4EE8-BE92-C97FF5E450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xpense report" sheetId="8" r:id="rId1"/>
    <sheet name="References" sheetId="4" r:id="rId2"/>
    <sheet name="Per Diem References" sheetId="7" r:id="rId3"/>
  </sheets>
  <definedNames>
    <definedName name="_xlnm.Print_Area" localSheetId="0">'Expense report'!$B$1:$AB$50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8" l="1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N37" i="8" l="1"/>
  <c r="L37" i="8" l="1"/>
  <c r="M42" i="8" l="1"/>
  <c r="M41" i="8"/>
  <c r="M40" i="8"/>
  <c r="O42" i="8" l="1"/>
  <c r="O41" i="8"/>
  <c r="B41" i="8"/>
  <c r="B42" i="8" s="1"/>
  <c r="B43" i="8" s="1"/>
  <c r="B44" i="8" s="1"/>
  <c r="B45" i="8" s="1"/>
  <c r="O40" i="8"/>
  <c r="D40" i="8"/>
  <c r="D41" i="8" s="1"/>
  <c r="D42" i="8" s="1"/>
  <c r="D43" i="8" s="1"/>
  <c r="D44" i="8" s="1"/>
  <c r="D45" i="8" s="1"/>
  <c r="C40" i="8"/>
  <c r="C41" i="8" s="1"/>
  <c r="C42" i="8" s="1"/>
  <c r="C43" i="8" s="1"/>
  <c r="C44" i="8" s="1"/>
  <c r="C45" i="8" s="1"/>
  <c r="B40" i="8"/>
  <c r="Y37" i="8"/>
  <c r="X37" i="8"/>
  <c r="U37" i="8"/>
  <c r="K37" i="8"/>
  <c r="Q35" i="8"/>
  <c r="R35" i="8" s="1"/>
  <c r="AB35" i="8" s="1"/>
  <c r="Q34" i="8"/>
  <c r="R34" i="8" s="1"/>
  <c r="AB34" i="8" s="1"/>
  <c r="Q33" i="8"/>
  <c r="R33" i="8" s="1"/>
  <c r="AB33" i="8" s="1"/>
  <c r="Q32" i="8"/>
  <c r="R32" i="8" s="1"/>
  <c r="AB32" i="8" s="1"/>
  <c r="Q31" i="8"/>
  <c r="R31" i="8" s="1"/>
  <c r="AB31" i="8" s="1"/>
  <c r="Q30" i="8"/>
  <c r="R30" i="8" s="1"/>
  <c r="AB30" i="8" s="1"/>
  <c r="Q29" i="8"/>
  <c r="R29" i="8" s="1"/>
  <c r="AB29" i="8" s="1"/>
  <c r="Q28" i="8"/>
  <c r="R28" i="8" s="1"/>
  <c r="AB28" i="8" s="1"/>
  <c r="Q27" i="8"/>
  <c r="R27" i="8" s="1"/>
  <c r="AB27" i="8" s="1"/>
  <c r="Q26" i="8"/>
  <c r="R26" i="8" s="1"/>
  <c r="AB26" i="8" s="1"/>
  <c r="Q25" i="8"/>
  <c r="R25" i="8" s="1"/>
  <c r="AB25" i="8" s="1"/>
  <c r="Q24" i="8"/>
  <c r="R24" i="8" s="1"/>
  <c r="AB24" i="8" s="1"/>
  <c r="Q23" i="8"/>
  <c r="R23" i="8" s="1"/>
  <c r="AB23" i="8" s="1"/>
  <c r="Q22" i="8"/>
  <c r="R22" i="8" s="1"/>
  <c r="AB22" i="8" s="1"/>
  <c r="Q21" i="8"/>
  <c r="R21" i="8" s="1"/>
  <c r="AB21" i="8" s="1"/>
  <c r="Q20" i="8"/>
  <c r="R20" i="8" s="1"/>
  <c r="AB20" i="8" s="1"/>
  <c r="Q19" i="8"/>
  <c r="R19" i="8" s="1"/>
  <c r="AB19" i="8" s="1"/>
  <c r="Q18" i="8"/>
  <c r="R18" i="8" s="1"/>
  <c r="AB18" i="8" s="1"/>
  <c r="P37" i="8" l="1"/>
  <c r="I40" i="8" s="1"/>
  <c r="O43" i="8"/>
  <c r="R36" i="8" s="1"/>
  <c r="AB36" i="8" s="1"/>
  <c r="R37" i="8" l="1"/>
  <c r="I41" i="8" s="1"/>
  <c r="I48" i="8" s="1"/>
  <c r="AB37" i="8"/>
  <c r="M46" i="8" s="1"/>
  <c r="O46" i="8" s="1"/>
  <c r="AB4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Snellenbarger</author>
  </authors>
  <commentList>
    <comment ref="L14" authorId="0" shapeId="0" xr:uid="{2FD8BFF5-40C6-414C-920C-0C85AE740CB6}">
      <text>
        <r>
          <rPr>
            <b/>
            <sz val="9"/>
            <color indexed="81"/>
            <rFont val="Tahoma"/>
            <family val="2"/>
          </rPr>
          <t>Includes Incidentals such as tips, snacks, beverages while on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669BDFF2-962C-4F5E-BE32-91F7C43E8691}">
      <text>
        <r>
          <rPr>
            <sz val="9"/>
            <color indexed="81"/>
            <rFont val="Tahoma"/>
            <charset val="1"/>
          </rPr>
          <t xml:space="preserve">SAME DAY = MORE THAN 12 HOURS AWAY FROM CAMPUS
</t>
        </r>
      </text>
    </comment>
    <comment ref="Q16" authorId="0" shapeId="0" xr:uid="{95571AAD-D6A8-4111-8D96-41A5EC992A2C}">
      <text>
        <r>
          <rPr>
            <sz val="9"/>
            <color indexed="81"/>
            <rFont val="Tahoma"/>
            <family val="2"/>
          </rPr>
          <t xml:space="preserve">Includes Incidentals such as tips, snacks, beverages while on business
</t>
        </r>
      </text>
    </comment>
    <comment ref="N17" authorId="0" shapeId="0" xr:uid="{E3D63372-78CE-4AA8-9BE9-256F92AE6513}">
      <text>
        <r>
          <rPr>
            <sz val="9"/>
            <color indexed="81"/>
            <rFont val="Tahoma"/>
            <charset val="1"/>
          </rPr>
          <t xml:space="preserve">Trip to/from Wabash College to Indianapolis Airport with no supporting documentation - 105 miles
</t>
        </r>
      </text>
    </comment>
    <comment ref="D18" authorId="0" shapeId="0" xr:uid="{8744FCB8-2F1E-4ECD-ABC8-1E078AF617D6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18" authorId="0" shapeId="0" xr:uid="{538BBBAE-FEA6-4957-A69A-06D973A4C89D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19" authorId="0" shapeId="0" xr:uid="{D2E4659C-F8FE-4BC3-9904-8DB348ABF2EF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19" authorId="0" shapeId="0" xr:uid="{BB85C331-B0C3-458A-A514-AC20D77925CD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0" authorId="0" shapeId="0" xr:uid="{19369C71-FE2F-4297-87EB-1B65B4AB5D88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0" authorId="0" shapeId="0" xr:uid="{B3DBDAAE-BC09-480F-8D9F-D75706FD036C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1" authorId="0" shapeId="0" xr:uid="{2FF78D61-E89E-4BBA-9B0E-74A4290EA528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1" authorId="0" shapeId="0" xr:uid="{FA10C706-8CE9-4DB3-9273-AAA28ACFC1BC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2" authorId="0" shapeId="0" xr:uid="{E4E8DD82-936F-41DE-8D33-8CE55A9CB75D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2" authorId="0" shapeId="0" xr:uid="{5BE754E0-EC1A-4C53-8FB7-31564ED45B13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3" authorId="0" shapeId="0" xr:uid="{09DE8A9E-37AD-4958-B879-744D77577BC2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3" authorId="0" shapeId="0" xr:uid="{391C9FEF-053B-4560-AD0E-D9B9181595F8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4" authorId="0" shapeId="0" xr:uid="{7A055B00-F58F-453C-892B-51C50291A4D0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4" authorId="0" shapeId="0" xr:uid="{2B70C7C7-5A27-4DFB-9AF8-4BE104392C5B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5" authorId="0" shapeId="0" xr:uid="{EB63377D-50B7-4A84-85BF-7AFA28028EAD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5" authorId="0" shapeId="0" xr:uid="{10C2BACD-D239-488D-9339-D4CDDC04228F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6" authorId="0" shapeId="0" xr:uid="{2A952DD3-4131-4847-BD83-B71B773A1C7B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6" authorId="0" shapeId="0" xr:uid="{FF0F1A6B-B30B-4B70-BE5D-669193CC7F69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7" authorId="0" shapeId="0" xr:uid="{5395F933-9E1C-4E0D-8F9B-FA5396AA6B46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7" authorId="0" shapeId="0" xr:uid="{CAF8DBF3-9F19-47C2-BCD7-ACDFDD12BB14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8" authorId="0" shapeId="0" xr:uid="{CD760995-6A2C-4C64-89BA-89AC41A22DBD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8" authorId="0" shapeId="0" xr:uid="{39E531F4-5DD9-473B-8DD3-CBB8BCAD694E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29" authorId="0" shapeId="0" xr:uid="{7CD348EA-6942-49AA-BA0A-B554DFCE0B83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29" authorId="0" shapeId="0" xr:uid="{7EF61758-9DB9-48C9-A7BF-CB7F373DDA2A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0" authorId="0" shapeId="0" xr:uid="{ACE224AF-358C-468F-809C-521667F25DA9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0" authorId="0" shapeId="0" xr:uid="{862435A3-44D9-4672-A059-3379DB2BF1A2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1" authorId="0" shapeId="0" xr:uid="{88D486A6-D746-44C9-9E32-65AF084927CC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1" authorId="0" shapeId="0" xr:uid="{B9281748-639F-4CD3-85AB-B196801267B0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2" authorId="0" shapeId="0" xr:uid="{B73E117A-4051-4901-B42D-0E26405A47AD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2" authorId="0" shapeId="0" xr:uid="{D0BD8B82-B888-4B68-B91B-E41A86726DCB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3" authorId="0" shapeId="0" xr:uid="{87986214-11EB-4126-A5F4-F6F8A3B2A3B9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3" authorId="0" shapeId="0" xr:uid="{FFC758A7-CFB0-43B0-BE0E-EA5BE6E17C81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4" authorId="0" shapeId="0" xr:uid="{2A6FC164-D940-44C9-9A81-679BB1769A52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4" authorId="0" shapeId="0" xr:uid="{39A665AF-B88C-4E75-ADB0-082775C29958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  <comment ref="D35" authorId="0" shapeId="0" xr:uid="{BF8F0B6C-8EBB-4705-9E26-FC0C2A59BF8E}">
      <text>
        <r>
          <rPr>
            <sz val="9"/>
            <color indexed="81"/>
            <rFont val="Tahoma"/>
            <charset val="1"/>
          </rPr>
          <t xml:space="preserve">P=First and Last Day
S=Must be traveling   more than 12 hours
</t>
        </r>
      </text>
    </comment>
    <comment ref="N35" authorId="0" shapeId="0" xr:uid="{5C2A1B27-E7A7-4B25-85C6-6E7F90572060}">
      <text>
        <r>
          <rPr>
            <sz val="9"/>
            <color indexed="81"/>
            <rFont val="Tahoma"/>
            <charset val="1"/>
          </rPr>
          <t>Travel to/from Campus and the Indianapolis Airport (without supporting documentation)
One-way - 52 Miles
Roundtrip - 104 Miles</t>
        </r>
      </text>
    </comment>
  </commentList>
</comments>
</file>

<file path=xl/sharedStrings.xml><?xml version="1.0" encoding="utf-8"?>
<sst xmlns="http://schemas.openxmlformats.org/spreadsheetml/2006/main" count="156" uniqueCount="123">
  <si>
    <t>Description</t>
  </si>
  <si>
    <t>Airfare</t>
  </si>
  <si>
    <t>DATE</t>
  </si>
  <si>
    <t>BUSINESS TRAVEL EXPENSE REPORT</t>
  </si>
  <si>
    <t>Total Cost of Travel</t>
  </si>
  <si>
    <t>Mileage</t>
  </si>
  <si>
    <t>Breakfast:</t>
  </si>
  <si>
    <t>Lunch:</t>
  </si>
  <si>
    <t>Reduction:</t>
  </si>
  <si>
    <t>Dinner:</t>
  </si>
  <si>
    <t>Ground Transportation</t>
  </si>
  <si>
    <t>Frequently-Used Object Codes for Business Travel</t>
  </si>
  <si>
    <t>Category</t>
  </si>
  <si>
    <t>Item</t>
  </si>
  <si>
    <t>Business Meals</t>
  </si>
  <si>
    <t>5811-Airfare</t>
  </si>
  <si>
    <t>5812-Mileage</t>
  </si>
  <si>
    <t>5634-Per Diem</t>
  </si>
  <si>
    <t>5635-Business Meals</t>
  </si>
  <si>
    <t>Purpose of Travel</t>
  </si>
  <si>
    <t>VOUCHER #</t>
  </si>
  <si>
    <t>INVOICE #</t>
  </si>
  <si>
    <t>RECEIPT #</t>
  </si>
  <si>
    <t>TOTAL</t>
  </si>
  <si>
    <t>AMOUNT</t>
  </si>
  <si>
    <t>ACCOUNTING INFORMATION</t>
  </si>
  <si>
    <t>FUND</t>
  </si>
  <si>
    <t>COURSE</t>
  </si>
  <si>
    <t>Object Codes</t>
  </si>
  <si>
    <t>-</t>
  </si>
  <si>
    <t>OBJECT CODES</t>
  </si>
  <si>
    <t>Travel Day Category</t>
  </si>
  <si>
    <t>OFFICE</t>
  </si>
  <si>
    <t>DEPARTMENT</t>
  </si>
  <si>
    <t>OBJECT</t>
  </si>
  <si>
    <t>NUMBER OF MILES</t>
  </si>
  <si>
    <r>
      <rPr>
        <b/>
        <sz val="11"/>
        <color rgb="FFFFFFFF"/>
        <rFont val="Calibri"/>
        <family val="2"/>
        <scheme val="minor"/>
      </rPr>
      <t>MEALS  (PER DIEM)</t>
    </r>
    <r>
      <rPr>
        <b/>
        <sz val="11"/>
        <color indexed="9"/>
        <rFont val="Calibri"/>
        <family val="2"/>
        <scheme val="minor"/>
      </rPr>
      <t xml:space="preserve">
5634</t>
    </r>
  </si>
  <si>
    <t>DESCRIPTION / LOCATION</t>
  </si>
  <si>
    <t>T01-College Business</t>
  </si>
  <si>
    <t>T02-Professional Meetings</t>
  </si>
  <si>
    <t>T03-Professional Development</t>
  </si>
  <si>
    <t>T04-Student Recruiting</t>
  </si>
  <si>
    <t>T05-Athletics Recruiting</t>
  </si>
  <si>
    <t>T06-Donor Relations</t>
  </si>
  <si>
    <t>Mileage Calculator</t>
  </si>
  <si>
    <t>US Per Diem Rates</t>
  </si>
  <si>
    <t>Foreign Per Diem Rates</t>
  </si>
  <si>
    <t>Foreign Currency Exchange Rates</t>
  </si>
  <si>
    <t>RATE</t>
  </si>
  <si>
    <r>
      <rPr>
        <b/>
        <sz val="11"/>
        <color rgb="FFFFFFFF"/>
        <rFont val="Calibri"/>
        <family val="2"/>
        <scheme val="minor"/>
      </rPr>
      <t>AIRFARE</t>
    </r>
    <r>
      <rPr>
        <b/>
        <sz val="11"/>
        <color indexed="9"/>
        <rFont val="Calibri"/>
        <family val="2"/>
        <scheme val="minor"/>
      </rPr>
      <t xml:space="preserve">
5811</t>
    </r>
  </si>
  <si>
    <r>
      <rPr>
        <b/>
        <sz val="11"/>
        <color rgb="FFFFFFFF"/>
        <rFont val="Calibri"/>
        <family val="2"/>
        <scheme val="minor"/>
      </rPr>
      <t>HOTEL</t>
    </r>
    <r>
      <rPr>
        <b/>
        <sz val="11"/>
        <color indexed="9"/>
        <rFont val="Calibri"/>
        <family val="2"/>
        <scheme val="minor"/>
      </rPr>
      <t xml:space="preserve">
5615</t>
    </r>
  </si>
  <si>
    <t>OTHER</t>
  </si>
  <si>
    <t>DEPT</t>
  </si>
  <si>
    <t>S - Same Day</t>
  </si>
  <si>
    <t>Foreign PD Components</t>
  </si>
  <si>
    <t>F - Full Day</t>
  </si>
  <si>
    <t>P - Partial Day</t>
  </si>
  <si>
    <t xml:space="preserve">Total Paid to Employee/Business Traveler  </t>
  </si>
  <si>
    <t xml:space="preserve">Total to be Paid to Traveler (+) or Due to the College (-) </t>
  </si>
  <si>
    <t xml:space="preserve">Less Cash Advance </t>
  </si>
  <si>
    <t xml:space="preserve">NAME: </t>
  </si>
  <si>
    <t xml:space="preserve">WABASH ID #: </t>
  </si>
  <si>
    <t xml:space="preserve">DEPARTMENT: </t>
  </si>
  <si>
    <t xml:space="preserve">STATE: </t>
  </si>
  <si>
    <t xml:space="preserve">CITY: </t>
  </si>
  <si>
    <t xml:space="preserve">ADDRESS: </t>
  </si>
  <si>
    <t xml:space="preserve">PURPOSE OF TRAVEL: </t>
  </si>
  <si>
    <t>5860-Registration Fees</t>
  </si>
  <si>
    <t>Travel</t>
  </si>
  <si>
    <t xml:space="preserve">Personal Auto Miles </t>
  </si>
  <si>
    <t>Rental Cars, Taxis, Tolls, Metro, Shuttles, Parking, Other</t>
  </si>
  <si>
    <t>Baggage Fees</t>
  </si>
  <si>
    <t>Hotel</t>
  </si>
  <si>
    <t>Hotel, Motel, Air BNB</t>
  </si>
  <si>
    <t>Meal Per Diem</t>
  </si>
  <si>
    <t>GSA Meal Per Diem</t>
  </si>
  <si>
    <t>Registration Fees</t>
  </si>
  <si>
    <t>Conference &amp; Seminar Registration</t>
  </si>
  <si>
    <t>5813-Ground Transportation</t>
  </si>
  <si>
    <t xml:space="preserve">Less Purchasing Card and Prepaid Expenses </t>
  </si>
  <si>
    <t xml:space="preserve">Less Reimbursed Expenses </t>
  </si>
  <si>
    <t xml:space="preserve">             *Mobile App Available </t>
  </si>
  <si>
    <t>5870-Other Travel Expenses</t>
  </si>
  <si>
    <t xml:space="preserve">VEHICLE: </t>
  </si>
  <si>
    <t>LOCATION:</t>
  </si>
  <si>
    <t>#</t>
  </si>
  <si>
    <t>Reduction for Meals Provided (See Below)</t>
  </si>
  <si>
    <t xml:space="preserve">PER DIEM RATE: </t>
  </si>
  <si>
    <t>TRAVEL DATES:</t>
  </si>
  <si>
    <t xml:space="preserve">TYPE OF TRAVEL: </t>
  </si>
  <si>
    <t>BUSINESS MEALS &amp; HOSTING
5635</t>
  </si>
  <si>
    <t>GROUND TRANSPORT
5813</t>
  </si>
  <si>
    <t>DEPARTMENTAL CAP</t>
  </si>
  <si>
    <t>TRIP EXPENSE</t>
  </si>
  <si>
    <t xml:space="preserve">   EMPLOYEE SIGNATURE</t>
  </si>
  <si>
    <t xml:space="preserve">  BUDGET MANAGER SIGNATURE</t>
  </si>
  <si>
    <t>TRAVEL EXPENSE CAPPED BY DEPARTMENT</t>
  </si>
  <si>
    <t>MEALS PROVIDED BY REGISTRATION/HOTEL</t>
  </si>
  <si>
    <t>MEALS</t>
  </si>
  <si>
    <t>Vehicle Use</t>
  </si>
  <si>
    <t>Personal Vehicle-Mileage</t>
  </si>
  <si>
    <t>Rental Vehicle-Purchasing Card</t>
  </si>
  <si>
    <t>None</t>
  </si>
  <si>
    <t>Motor Pool - Recharged Separately</t>
  </si>
  <si>
    <t>Personal and Rental Vehicles (Mix)</t>
  </si>
  <si>
    <t>Less Credit for Excess Over Cap Allowed by Department</t>
  </si>
  <si>
    <t>OVER CAP</t>
  </si>
  <si>
    <t>-BELOW</t>
  </si>
  <si>
    <t>T07-Immersion</t>
  </si>
  <si>
    <t>T08-Student Activities</t>
  </si>
  <si>
    <t>T09-Other Travel</t>
  </si>
  <si>
    <t xml:space="preserve">  </t>
  </si>
  <si>
    <t>5634-Meal Per Diem</t>
  </si>
  <si>
    <t>Fuel</t>
  </si>
  <si>
    <t>Fuel for Rental Car Only</t>
  </si>
  <si>
    <t>5814-Fuel</t>
  </si>
  <si>
    <t>Food &amp; Lodging</t>
  </si>
  <si>
    <t>Business Guest Meals (Hosting)</t>
  </si>
  <si>
    <t/>
  </si>
  <si>
    <t>5615-Lodging</t>
  </si>
  <si>
    <r>
      <t>DAY OF TRAVEL
FULL (F)        PARTIAL (P)        SAME DAY (S) (</t>
    </r>
    <r>
      <rPr>
        <b/>
        <sz val="8"/>
        <color rgb="FFFFFFFF"/>
        <rFont val="Calibri"/>
        <family val="2"/>
        <scheme val="minor"/>
      </rPr>
      <t>More than 12 Hours)</t>
    </r>
  </si>
  <si>
    <r>
      <t>MILEAGE  (70.0</t>
    </r>
    <r>
      <rPr>
        <b/>
        <sz val="11"/>
        <color theme="0"/>
        <rFont val="Calibri"/>
        <family val="2"/>
      </rPr>
      <t>¢</t>
    </r>
    <r>
      <rPr>
        <b/>
        <sz val="11"/>
        <color theme="0"/>
        <rFont val="Calibri"/>
        <family val="2"/>
        <scheme val="minor"/>
      </rPr>
      <t>/MILE)                                                                      5812</t>
    </r>
  </si>
  <si>
    <t>v 010125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</si>
</sst>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##\-#####\-####\-##"/>
    <numFmt numFmtId="166" formatCode="mm/dd/yy;@"/>
    <numFmt numFmtId="167" formatCode="m/d/yy;@"/>
    <numFmt numFmtId="168" formatCode="&quot;$&quot;#,##0.00"/>
    <numFmt numFmtId="169" formatCode="0;;;@"/>
  </numFmts>
  <fonts count="5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23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5"/>
      <name val="Calibri"/>
      <family val="2"/>
      <scheme val="minor"/>
    </font>
    <font>
      <sz val="24"/>
      <color rgb="FFCE0E19"/>
      <name val="Calibri"/>
      <family val="2"/>
      <scheme val="minor"/>
    </font>
    <font>
      <sz val="22"/>
      <color theme="0" tint="-0.499984740745262"/>
      <name val="Calibri"/>
      <family val="2"/>
      <scheme val="minor"/>
    </font>
    <font>
      <i/>
      <sz val="6"/>
      <name val="Calibri"/>
      <family val="2"/>
      <scheme val="minor"/>
    </font>
    <font>
      <sz val="6"/>
      <name val="Calibri"/>
      <family val="2"/>
      <scheme val="minor"/>
    </font>
    <font>
      <sz val="24"/>
      <color indexed="60"/>
      <name val="Calibri"/>
      <family val="2"/>
      <scheme val="minor"/>
    </font>
    <font>
      <sz val="6"/>
      <color indexed="60"/>
      <name val="Calibri"/>
      <family val="2"/>
      <scheme val="minor"/>
    </font>
    <font>
      <sz val="10"/>
      <color rgb="FFCE0E19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6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b/>
      <sz val="11"/>
      <color theme="0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1"/>
      <name val="Arial"/>
      <family val="2"/>
    </font>
    <font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rgb="FFFFFFFF"/>
      <name val="Calibri"/>
      <family val="2"/>
      <scheme val="minor"/>
    </font>
    <font>
      <b/>
      <sz val="10"/>
      <color rgb="FFFFFFFF"/>
      <name val="Arial"/>
      <family val="2"/>
    </font>
    <font>
      <sz val="12"/>
      <color indexed="23"/>
      <name val="Calibri"/>
      <family val="2"/>
      <scheme val="minor"/>
    </font>
    <font>
      <sz val="11"/>
      <color indexed="23"/>
      <name val="Calibri"/>
      <family val="2"/>
      <scheme val="minor"/>
    </font>
    <font>
      <sz val="10"/>
      <color rgb="FF1B1B1B"/>
      <name val="Arial"/>
      <family val="2"/>
    </font>
    <font>
      <b/>
      <sz val="10"/>
      <color rgb="FF1B1B1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8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0E1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7E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 tint="-0.14993743705557422"/>
      </top>
      <bottom style="thin">
        <color theme="0"/>
      </bottom>
      <diagonal/>
    </border>
    <border>
      <left/>
      <right/>
      <top style="thin">
        <color theme="0" tint="-0.14993743705557422"/>
      </top>
      <bottom style="thin">
        <color theme="0"/>
      </bottom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rgb="FFFFFFFF"/>
      </bottom>
      <diagonal/>
    </border>
    <border>
      <left/>
      <right/>
      <top style="thin">
        <color theme="0" tint="-0.34998626667073579"/>
      </top>
      <bottom style="thin">
        <color rgb="FFFFFFFF"/>
      </bottom>
      <diagonal/>
    </border>
    <border>
      <left/>
      <right style="thin">
        <color rgb="FFFFFFFF"/>
      </right>
      <top style="thin">
        <color theme="0" tint="-0.34998626667073579"/>
      </top>
      <bottom style="thin">
        <color rgb="FFFFFFFF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rgb="FF565C65"/>
      </left>
      <right style="medium">
        <color rgb="FF565C65"/>
      </right>
      <top style="medium">
        <color rgb="FF565C65"/>
      </top>
      <bottom style="medium">
        <color rgb="FF565C65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</cellStyleXfs>
  <cellXfs count="2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5" fillId="3" borderId="0" xfId="0" applyFont="1" applyFill="1" applyAlignment="1">
      <alignment vertical="center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5" fillId="7" borderId="0" xfId="0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5" fillId="0" borderId="0" xfId="0" applyFont="1" applyAlignment="1">
      <alignment horizontal="right"/>
    </xf>
    <xf numFmtId="0" fontId="18" fillId="4" borderId="0" xfId="0" applyFont="1" applyFill="1" applyAlignment="1">
      <alignment horizontal="right"/>
    </xf>
    <xf numFmtId="0" fontId="20" fillId="4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21" fillId="4" borderId="0" xfId="0" applyFont="1" applyFill="1" applyAlignment="1">
      <alignment horizontal="right"/>
    </xf>
    <xf numFmtId="0" fontId="21" fillId="4" borderId="0" xfId="0" applyFont="1" applyFill="1" applyAlignment="1">
      <alignment horizontal="center" vertical="top"/>
    </xf>
    <xf numFmtId="0" fontId="22" fillId="4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7" fillId="4" borderId="0" xfId="0" applyFont="1" applyFill="1" applyAlignment="1">
      <alignment horizontal="right"/>
    </xf>
    <xf numFmtId="164" fontId="7" fillId="4" borderId="0" xfId="0" applyNumberFormat="1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/>
    <xf numFmtId="0" fontId="26" fillId="4" borderId="0" xfId="0" applyFont="1" applyFill="1" applyAlignment="1">
      <alignment horizontal="center" vertical="top"/>
    </xf>
    <xf numFmtId="0" fontId="31" fillId="0" borderId="0" xfId="0" applyFont="1"/>
    <xf numFmtId="0" fontId="30" fillId="0" borderId="0" xfId="0" applyFont="1"/>
    <xf numFmtId="167" fontId="32" fillId="0" borderId="0" xfId="0" applyNumberFormat="1" applyFont="1"/>
    <xf numFmtId="0" fontId="2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3" fillId="0" borderId="0" xfId="0" applyFont="1"/>
    <xf numFmtId="0" fontId="27" fillId="6" borderId="18" xfId="0" applyFont="1" applyFill="1" applyBorder="1" applyAlignment="1">
      <alignment horizontal="center"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textRotation="90"/>
    </xf>
    <xf numFmtId="0" fontId="6" fillId="7" borderId="34" xfId="0" applyFont="1" applyFill="1" applyBorder="1" applyAlignment="1">
      <alignment horizontal="right"/>
    </xf>
    <xf numFmtId="0" fontId="6" fillId="7" borderId="37" xfId="0" applyFont="1" applyFill="1" applyBorder="1" applyAlignment="1">
      <alignment horizontal="right"/>
    </xf>
    <xf numFmtId="49" fontId="7" fillId="7" borderId="33" xfId="0" applyNumberFormat="1" applyFont="1" applyFill="1" applyBorder="1" applyAlignment="1">
      <alignment horizontal="left"/>
    </xf>
    <xf numFmtId="0" fontId="33" fillId="7" borderId="38" xfId="0" applyFont="1" applyFill="1" applyBorder="1" applyAlignment="1">
      <alignment horizontal="right"/>
    </xf>
    <xf numFmtId="0" fontId="5" fillId="7" borderId="31" xfId="0" applyFont="1" applyFill="1" applyBorder="1"/>
    <xf numFmtId="0" fontId="5" fillId="0" borderId="0" xfId="0" applyFont="1" applyAlignment="1">
      <alignment horizontal="right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right" vertical="center"/>
    </xf>
    <xf numFmtId="0" fontId="5" fillId="7" borderId="32" xfId="0" applyFont="1" applyFill="1" applyBorder="1" applyAlignment="1">
      <alignment vertical="center"/>
    </xf>
    <xf numFmtId="49" fontId="4" fillId="7" borderId="36" xfId="0" applyNumberFormat="1" applyFont="1" applyFill="1" applyBorder="1" applyAlignment="1" applyProtection="1">
      <alignment horizontal="center"/>
      <protection locked="0"/>
    </xf>
    <xf numFmtId="0" fontId="4" fillId="8" borderId="36" xfId="0" applyFont="1" applyFill="1" applyBorder="1" applyAlignment="1" applyProtection="1">
      <alignment horizontal="center"/>
      <protection locked="0"/>
    </xf>
    <xf numFmtId="44" fontId="4" fillId="9" borderId="36" xfId="0" applyNumberFormat="1" applyFont="1" applyFill="1" applyBorder="1"/>
    <xf numFmtId="0" fontId="37" fillId="0" borderId="0" xfId="0" applyFont="1"/>
    <xf numFmtId="0" fontId="36" fillId="6" borderId="44" xfId="0" applyFont="1" applyFill="1" applyBorder="1" applyAlignment="1">
      <alignment horizontal="center" vertical="center"/>
    </xf>
    <xf numFmtId="0" fontId="36" fillId="6" borderId="44" xfId="0" applyFont="1" applyFill="1" applyBorder="1" applyAlignment="1">
      <alignment horizontal="center" vertical="center" wrapText="1"/>
    </xf>
    <xf numFmtId="49" fontId="37" fillId="9" borderId="39" xfId="0" applyNumberFormat="1" applyFont="1" applyFill="1" applyBorder="1" applyAlignment="1">
      <alignment horizontal="center"/>
    </xf>
    <xf numFmtId="44" fontId="37" fillId="7" borderId="36" xfId="0" applyNumberFormat="1" applyFont="1" applyFill="1" applyBorder="1" applyAlignment="1">
      <alignment horizontal="center" vertical="center"/>
    </xf>
    <xf numFmtId="44" fontId="37" fillId="7" borderId="15" xfId="0" applyNumberFormat="1" applyFont="1" applyFill="1" applyBorder="1" applyAlignment="1">
      <alignment horizontal="center" vertical="center"/>
    </xf>
    <xf numFmtId="44" fontId="37" fillId="5" borderId="22" xfId="0" applyNumberFormat="1" applyFont="1" applyFill="1" applyBorder="1" applyAlignment="1">
      <alignment horizontal="center" vertical="center"/>
    </xf>
    <xf numFmtId="44" fontId="37" fillId="5" borderId="22" xfId="1" applyFont="1" applyFill="1" applyBorder="1" applyAlignment="1" applyProtection="1">
      <alignment horizontal="right"/>
      <protection locked="0"/>
    </xf>
    <xf numFmtId="44" fontId="37" fillId="7" borderId="2" xfId="0" applyNumberFormat="1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right"/>
    </xf>
    <xf numFmtId="0" fontId="25" fillId="9" borderId="48" xfId="0" applyFont="1" applyFill="1" applyBorder="1" applyAlignment="1">
      <alignment horizontal="right"/>
    </xf>
    <xf numFmtId="0" fontId="4" fillId="8" borderId="43" xfId="0" applyFont="1" applyFill="1" applyBorder="1" applyAlignment="1" applyProtection="1">
      <alignment horizontal="center"/>
      <protection locked="0"/>
    </xf>
    <xf numFmtId="0" fontId="1" fillId="0" borderId="0" xfId="4"/>
    <xf numFmtId="44" fontId="37" fillId="2" borderId="36" xfId="1" applyFont="1" applyFill="1" applyBorder="1" applyAlignment="1" applyProtection="1">
      <alignment vertical="center"/>
      <protection locked="0"/>
    </xf>
    <xf numFmtId="0" fontId="37" fillId="7" borderId="28" xfId="0" applyFont="1" applyFill="1" applyBorder="1" applyAlignment="1">
      <alignment vertical="center"/>
    </xf>
    <xf numFmtId="44" fontId="37" fillId="7" borderId="5" xfId="1" applyFont="1" applyFill="1" applyBorder="1" applyAlignment="1">
      <alignment vertical="center"/>
    </xf>
    <xf numFmtId="44" fontId="4" fillId="9" borderId="43" xfId="1" applyFont="1" applyFill="1" applyBorder="1"/>
    <xf numFmtId="44" fontId="37" fillId="9" borderId="36" xfId="1" applyFont="1" applyFill="1" applyBorder="1" applyAlignment="1" applyProtection="1">
      <alignment horizontal="center" vertical="center"/>
    </xf>
    <xf numFmtId="44" fontId="37" fillId="9" borderId="2" xfId="0" applyNumberFormat="1" applyFont="1" applyFill="1" applyBorder="1" applyAlignment="1">
      <alignment horizontal="center" vertical="center"/>
    </xf>
    <xf numFmtId="44" fontId="42" fillId="6" borderId="52" xfId="0" applyNumberFormat="1" applyFont="1" applyFill="1" applyBorder="1" applyAlignment="1">
      <alignment horizontal="center" vertical="center"/>
    </xf>
    <xf numFmtId="44" fontId="42" fillId="0" borderId="0" xfId="0" applyNumberFormat="1" applyFont="1" applyAlignment="1">
      <alignment horizontal="center" vertical="center"/>
    </xf>
    <xf numFmtId="168" fontId="44" fillId="0" borderId="0" xfId="1" applyNumberFormat="1" applyFont="1" applyFill="1" applyBorder="1" applyAlignment="1">
      <alignment horizontal="center"/>
    </xf>
    <xf numFmtId="168" fontId="45" fillId="0" borderId="0" xfId="1" applyNumberFormat="1" applyFont="1" applyFill="1" applyBorder="1" applyAlignment="1"/>
    <xf numFmtId="7" fontId="4" fillId="0" borderId="0" xfId="0" applyNumberFormat="1" applyFont="1"/>
    <xf numFmtId="0" fontId="26" fillId="0" borderId="0" xfId="0" applyFont="1" applyAlignment="1">
      <alignment horizontal="center"/>
    </xf>
    <xf numFmtId="0" fontId="36" fillId="6" borderId="49" xfId="0" applyFont="1" applyFill="1" applyBorder="1" applyAlignment="1">
      <alignment horizontal="center" vertical="center"/>
    </xf>
    <xf numFmtId="169" fontId="4" fillId="7" borderId="43" xfId="0" applyNumberFormat="1" applyFont="1" applyFill="1" applyBorder="1" applyAlignment="1">
      <alignment horizontal="center"/>
    </xf>
    <xf numFmtId="169" fontId="4" fillId="7" borderId="36" xfId="0" applyNumberFormat="1" applyFont="1" applyFill="1" applyBorder="1" applyAlignment="1">
      <alignment horizontal="center"/>
    </xf>
    <xf numFmtId="44" fontId="37" fillId="8" borderId="41" xfId="1" applyFont="1" applyFill="1" applyBorder="1" applyAlignment="1" applyProtection="1">
      <alignment horizontal="right"/>
      <protection locked="0"/>
    </xf>
    <xf numFmtId="44" fontId="5" fillId="0" borderId="0" xfId="0" applyNumberFormat="1" applyFont="1"/>
    <xf numFmtId="44" fontId="37" fillId="8" borderId="43" xfId="1" applyFont="1" applyFill="1" applyBorder="1" applyAlignment="1" applyProtection="1">
      <alignment horizontal="center"/>
      <protection locked="0"/>
    </xf>
    <xf numFmtId="44" fontId="4" fillId="9" borderId="61" xfId="1" applyFont="1" applyFill="1" applyBorder="1"/>
    <xf numFmtId="49" fontId="37" fillId="0" borderId="0" xfId="0" applyNumberFormat="1" applyFont="1" applyAlignment="1">
      <alignment horizontal="center"/>
    </xf>
    <xf numFmtId="168" fontId="4" fillId="8" borderId="61" xfId="1" applyNumberFormat="1" applyFont="1" applyFill="1" applyBorder="1" applyAlignment="1" applyProtection="1">
      <alignment horizontal="center"/>
      <protection locked="0"/>
    </xf>
    <xf numFmtId="44" fontId="4" fillId="8" borderId="61" xfId="1" applyFont="1" applyFill="1" applyBorder="1" applyAlignment="1" applyProtection="1">
      <protection locked="0"/>
    </xf>
    <xf numFmtId="0" fontId="35" fillId="0" borderId="0" xfId="3" applyAlignment="1">
      <alignment horizontal="center"/>
    </xf>
    <xf numFmtId="44" fontId="37" fillId="7" borderId="27" xfId="1" applyFont="1" applyFill="1" applyBorder="1" applyAlignment="1" applyProtection="1">
      <alignment horizontal="center" vertical="center"/>
    </xf>
    <xf numFmtId="44" fontId="37" fillId="7" borderId="36" xfId="1" applyFont="1" applyFill="1" applyBorder="1" applyAlignment="1" applyProtection="1">
      <alignment horizontal="center" vertical="center"/>
    </xf>
    <xf numFmtId="44" fontId="37" fillId="0" borderId="36" xfId="1" applyFont="1" applyFill="1" applyBorder="1" applyAlignment="1" applyProtection="1">
      <alignment horizontal="center" vertical="center"/>
      <protection locked="0"/>
    </xf>
    <xf numFmtId="0" fontId="13" fillId="7" borderId="39" xfId="0" applyFont="1" applyFill="1" applyBorder="1" applyAlignment="1">
      <alignment horizontal="right" vertical="center"/>
    </xf>
    <xf numFmtId="0" fontId="5" fillId="7" borderId="39" xfId="0" applyFont="1" applyFill="1" applyBorder="1" applyAlignment="1">
      <alignment horizontal="right" vertical="center"/>
    </xf>
    <xf numFmtId="49" fontId="37" fillId="8" borderId="39" xfId="0" applyNumberFormat="1" applyFont="1" applyFill="1" applyBorder="1" applyAlignment="1" applyProtection="1">
      <alignment horizontal="left"/>
      <protection locked="0"/>
    </xf>
    <xf numFmtId="49" fontId="37" fillId="8" borderId="39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right"/>
    </xf>
    <xf numFmtId="6" fontId="47" fillId="11" borderId="69" xfId="0" applyNumberFormat="1" applyFont="1" applyFill="1" applyBorder="1" applyAlignment="1">
      <alignment vertical="center" wrapText="1"/>
    </xf>
    <xf numFmtId="6" fontId="46" fillId="11" borderId="69" xfId="0" applyNumberFormat="1" applyFont="1" applyFill="1" applyBorder="1" applyAlignment="1">
      <alignment vertical="center" wrapText="1"/>
    </xf>
    <xf numFmtId="8" fontId="46" fillId="11" borderId="69" xfId="0" applyNumberFormat="1" applyFont="1" applyFill="1" applyBorder="1" applyAlignment="1">
      <alignment vertical="center" wrapText="1"/>
    </xf>
    <xf numFmtId="6" fontId="47" fillId="10" borderId="69" xfId="0" applyNumberFormat="1" applyFont="1" applyFill="1" applyBorder="1" applyAlignment="1">
      <alignment vertical="center" wrapText="1"/>
    </xf>
    <xf numFmtId="6" fontId="46" fillId="10" borderId="69" xfId="0" applyNumberFormat="1" applyFont="1" applyFill="1" applyBorder="1" applyAlignment="1">
      <alignment vertical="center" wrapText="1"/>
    </xf>
    <xf numFmtId="8" fontId="46" fillId="10" borderId="69" xfId="0" applyNumberFormat="1" applyFont="1" applyFill="1" applyBorder="1" applyAlignment="1">
      <alignment vertical="center" wrapText="1"/>
    </xf>
    <xf numFmtId="44" fontId="37" fillId="0" borderId="36" xfId="0" applyNumberFormat="1" applyFont="1" applyBorder="1" applyAlignment="1" applyProtection="1">
      <alignment vertical="center"/>
      <protection locked="0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44" fontId="4" fillId="5" borderId="23" xfId="1" applyFont="1" applyFill="1" applyBorder="1" applyAlignment="1">
      <alignment horizontal="right"/>
    </xf>
    <xf numFmtId="44" fontId="4" fillId="0" borderId="24" xfId="1" applyFont="1" applyBorder="1" applyAlignment="1">
      <alignment horizontal="right"/>
    </xf>
    <xf numFmtId="0" fontId="35" fillId="0" borderId="0" xfId="3" applyAlignment="1"/>
    <xf numFmtId="0" fontId="35" fillId="0" borderId="0" xfId="3" applyAlignment="1">
      <alignment horizontal="right"/>
    </xf>
    <xf numFmtId="0" fontId="2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right"/>
    </xf>
    <xf numFmtId="0" fontId="35" fillId="0" borderId="0" xfId="3" applyAlignment="1">
      <alignment horizontal="center"/>
    </xf>
    <xf numFmtId="44" fontId="4" fillId="0" borderId="36" xfId="1" applyFont="1" applyFill="1" applyBorder="1" applyAlignment="1" applyProtection="1">
      <alignment horizontal="left"/>
      <protection locked="0"/>
    </xf>
    <xf numFmtId="44" fontId="4" fillId="0" borderId="36" xfId="1" applyFont="1" applyFill="1" applyBorder="1" applyAlignment="1" applyProtection="1">
      <alignment horizontal="center"/>
      <protection locked="0"/>
    </xf>
    <xf numFmtId="44" fontId="4" fillId="9" borderId="61" xfId="1" applyFont="1" applyFill="1" applyBorder="1" applyAlignment="1" applyProtection="1">
      <alignment horizontal="center"/>
      <protection locked="0"/>
    </xf>
    <xf numFmtId="44" fontId="39" fillId="9" borderId="61" xfId="1" applyFont="1" applyFill="1" applyBorder="1" applyAlignment="1" applyProtection="1"/>
    <xf numFmtId="0" fontId="5" fillId="0" borderId="0" xfId="0" applyFont="1"/>
    <xf numFmtId="0" fontId="0" fillId="0" borderId="0" xfId="0"/>
    <xf numFmtId="44" fontId="4" fillId="0" borderId="41" xfId="1" applyFont="1" applyFill="1" applyBorder="1" applyAlignment="1" applyProtection="1">
      <alignment horizontal="center"/>
      <protection locked="0"/>
    </xf>
    <xf numFmtId="0" fontId="5" fillId="0" borderId="39" xfId="0" applyFont="1" applyBorder="1"/>
    <xf numFmtId="0" fontId="0" fillId="0" borderId="39" xfId="0" applyBorder="1"/>
    <xf numFmtId="0" fontId="4" fillId="8" borderId="36" xfId="0" applyFont="1" applyFill="1" applyBorder="1" applyAlignment="1" applyProtection="1">
      <alignment horizontal="left"/>
      <protection locked="0"/>
    </xf>
    <xf numFmtId="44" fontId="4" fillId="8" borderId="36" xfId="1" applyFont="1" applyFill="1" applyBorder="1" applyAlignment="1" applyProtection="1">
      <alignment horizontal="center"/>
      <protection locked="0"/>
    </xf>
    <xf numFmtId="0" fontId="28" fillId="6" borderId="60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168" fontId="42" fillId="6" borderId="52" xfId="0" applyNumberFormat="1" applyFont="1" applyFill="1" applyBorder="1" applyAlignment="1" applyProtection="1">
      <alignment horizontal="center" vertical="center"/>
      <protection locked="0"/>
    </xf>
    <xf numFmtId="168" fontId="43" fillId="6" borderId="52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44" fontId="4" fillId="8" borderId="42" xfId="1" applyFont="1" applyFill="1" applyBorder="1" applyAlignment="1" applyProtection="1">
      <alignment horizontal="center"/>
      <protection locked="0"/>
    </xf>
    <xf numFmtId="44" fontId="4" fillId="9" borderId="43" xfId="1" applyFont="1" applyFill="1" applyBorder="1" applyAlignment="1" applyProtection="1">
      <alignment horizontal="center"/>
    </xf>
    <xf numFmtId="44" fontId="41" fillId="9" borderId="43" xfId="1" applyFont="1" applyFill="1" applyBorder="1" applyAlignment="1" applyProtection="1"/>
    <xf numFmtId="0" fontId="25" fillId="9" borderId="64" xfId="0" applyFont="1" applyFill="1" applyBorder="1" applyAlignment="1">
      <alignment horizontal="right"/>
    </xf>
    <xf numFmtId="0" fontId="0" fillId="0" borderId="65" xfId="0" applyBorder="1"/>
    <xf numFmtId="0" fontId="0" fillId="0" borderId="66" xfId="0" applyBorder="1"/>
    <xf numFmtId="0" fontId="4" fillId="9" borderId="43" xfId="0" applyFont="1" applyFill="1" applyBorder="1" applyAlignment="1">
      <alignment horizontal="left"/>
    </xf>
    <xf numFmtId="44" fontId="4" fillId="9" borderId="36" xfId="1" applyFont="1" applyFill="1" applyBorder="1" applyAlignment="1">
      <alignment horizontal="center"/>
    </xf>
    <xf numFmtId="168" fontId="4" fillId="0" borderId="0" xfId="0" applyNumberFormat="1" applyFont="1" applyAlignment="1" applyProtection="1">
      <alignment horizontal="center"/>
      <protection locked="0"/>
    </xf>
    <xf numFmtId="168" fontId="39" fillId="0" borderId="0" xfId="0" applyNumberFormat="1" applyFont="1"/>
    <xf numFmtId="0" fontId="4" fillId="9" borderId="36" xfId="0" applyFont="1" applyFill="1" applyBorder="1" applyAlignment="1">
      <alignment horizontal="left"/>
    </xf>
    <xf numFmtId="44" fontId="4" fillId="9" borderId="42" xfId="1" applyFont="1" applyFill="1" applyBorder="1" applyAlignment="1">
      <alignment horizontal="center"/>
    </xf>
    <xf numFmtId="0" fontId="28" fillId="6" borderId="45" xfId="0" applyFont="1" applyFill="1" applyBorder="1" applyAlignment="1">
      <alignment horizontal="center" vertical="center"/>
    </xf>
    <xf numFmtId="0" fontId="28" fillId="6" borderId="46" xfId="0" applyFont="1" applyFill="1" applyBorder="1" applyAlignment="1">
      <alignment horizontal="center" vertical="center"/>
    </xf>
    <xf numFmtId="0" fontId="28" fillId="6" borderId="47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28" fillId="6" borderId="58" xfId="0" applyFont="1" applyFill="1" applyBorder="1" applyAlignment="1">
      <alignment horizontal="center" vertical="center"/>
    </xf>
    <xf numFmtId="0" fontId="28" fillId="6" borderId="59" xfId="0" applyFont="1" applyFill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36" fillId="6" borderId="45" xfId="0" applyFont="1" applyFill="1" applyBorder="1" applyAlignment="1">
      <alignment horizontal="center" vertical="center" wrapText="1"/>
    </xf>
    <xf numFmtId="0" fontId="36" fillId="6" borderId="46" xfId="0" applyFont="1" applyFill="1" applyBorder="1" applyAlignment="1">
      <alignment horizontal="center" vertical="center" wrapText="1"/>
    </xf>
    <xf numFmtId="0" fontId="36" fillId="6" borderId="47" xfId="0" applyFont="1" applyFill="1" applyBorder="1" applyAlignment="1">
      <alignment horizontal="center" vertical="center" wrapText="1"/>
    </xf>
    <xf numFmtId="0" fontId="36" fillId="6" borderId="20" xfId="0" applyFont="1" applyFill="1" applyBorder="1" applyAlignment="1">
      <alignment horizontal="center" vertical="center"/>
    </xf>
    <xf numFmtId="0" fontId="36" fillId="6" borderId="50" xfId="0" applyFont="1" applyFill="1" applyBorder="1" applyAlignment="1">
      <alignment horizontal="center" vertical="center"/>
    </xf>
    <xf numFmtId="0" fontId="36" fillId="6" borderId="5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8" fontId="42" fillId="0" borderId="0" xfId="0" applyNumberFormat="1" applyFont="1" applyAlignment="1" applyProtection="1">
      <alignment horizontal="center" vertical="center"/>
      <protection locked="0"/>
    </xf>
    <xf numFmtId="168" fontId="43" fillId="0" borderId="0" xfId="0" applyNumberFormat="1" applyFont="1" applyAlignment="1">
      <alignment vertical="center"/>
    </xf>
    <xf numFmtId="0" fontId="37" fillId="7" borderId="27" xfId="0" applyFont="1" applyFill="1" applyBorder="1" applyAlignment="1">
      <alignment vertical="center"/>
    </xf>
    <xf numFmtId="166" fontId="37" fillId="7" borderId="63" xfId="0" applyNumberFormat="1" applyFont="1" applyFill="1" applyBorder="1" applyAlignment="1">
      <alignment horizontal="center" vertical="center"/>
    </xf>
    <xf numFmtId="165" fontId="37" fillId="7" borderId="63" xfId="0" applyNumberFormat="1" applyFont="1" applyFill="1" applyBorder="1" applyAlignment="1">
      <alignment horizontal="center" vertical="center"/>
    </xf>
    <xf numFmtId="0" fontId="38" fillId="7" borderId="62" xfId="0" applyFont="1" applyFill="1" applyBorder="1" applyAlignment="1">
      <alignment vertical="center" wrapText="1"/>
    </xf>
    <xf numFmtId="44" fontId="37" fillId="7" borderId="3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1" fontId="37" fillId="7" borderId="3" xfId="0" applyNumberFormat="1" applyFont="1" applyFill="1" applyBorder="1" applyAlignment="1">
      <alignment horizontal="center" vertical="center"/>
    </xf>
    <xf numFmtId="1" fontId="40" fillId="0" borderId="5" xfId="0" applyNumberFormat="1" applyFont="1" applyBorder="1" applyAlignment="1">
      <alignment horizontal="center" vertical="center"/>
    </xf>
    <xf numFmtId="44" fontId="37" fillId="7" borderId="2" xfId="0" applyNumberFormat="1" applyFont="1" applyFill="1" applyBorder="1" applyAlignment="1">
      <alignment horizontal="center" vertical="center"/>
    </xf>
    <xf numFmtId="44" fontId="37" fillId="7" borderId="3" xfId="1" applyFont="1" applyFill="1" applyBorder="1" applyAlignment="1">
      <alignment horizontal="center" vertical="center"/>
    </xf>
    <xf numFmtId="44" fontId="37" fillId="7" borderId="4" xfId="1" applyFont="1" applyFill="1" applyBorder="1" applyAlignment="1">
      <alignment horizontal="center" vertical="center"/>
    </xf>
    <xf numFmtId="44" fontId="37" fillId="7" borderId="5" xfId="1" applyFont="1" applyFill="1" applyBorder="1" applyAlignment="1">
      <alignment horizontal="center" vertical="center"/>
    </xf>
    <xf numFmtId="44" fontId="37" fillId="7" borderId="2" xfId="1" applyFont="1" applyFill="1" applyBorder="1" applyAlignment="1">
      <alignment vertical="center"/>
    </xf>
    <xf numFmtId="44" fontId="37" fillId="0" borderId="2" xfId="1" applyFont="1" applyBorder="1" applyAlignment="1">
      <alignment vertical="center"/>
    </xf>
    <xf numFmtId="44" fontId="37" fillId="0" borderId="3" xfId="1" applyFont="1" applyBorder="1" applyAlignment="1">
      <alignment vertical="center"/>
    </xf>
    <xf numFmtId="166" fontId="37" fillId="7" borderId="2" xfId="0" applyNumberFormat="1" applyFont="1" applyFill="1" applyBorder="1" applyAlignment="1">
      <alignment horizontal="center" vertical="center"/>
    </xf>
    <xf numFmtId="165" fontId="37" fillId="7" borderId="2" xfId="0" applyNumberFormat="1" applyFont="1" applyFill="1" applyBorder="1" applyAlignment="1">
      <alignment horizontal="center" vertical="center"/>
    </xf>
    <xf numFmtId="0" fontId="38" fillId="7" borderId="67" xfId="0" applyFont="1" applyFill="1" applyBorder="1" applyAlignment="1">
      <alignment horizontal="left" vertical="center" wrapText="1"/>
    </xf>
    <xf numFmtId="0" fontId="38" fillId="7" borderId="65" xfId="0" applyFont="1" applyFill="1" applyBorder="1" applyAlignment="1">
      <alignment horizontal="left" vertical="center" wrapText="1"/>
    </xf>
    <xf numFmtId="0" fontId="38" fillId="7" borderId="68" xfId="0" applyFont="1" applyFill="1" applyBorder="1" applyAlignment="1">
      <alignment horizontal="left" vertical="center" wrapText="1"/>
    </xf>
    <xf numFmtId="1" fontId="37" fillId="7" borderId="27" xfId="2" applyNumberFormat="1" applyFont="1" applyFill="1" applyBorder="1" applyAlignment="1">
      <alignment horizontal="center" vertical="center"/>
    </xf>
    <xf numFmtId="44" fontId="37" fillId="7" borderId="27" xfId="1" applyFont="1" applyFill="1" applyBorder="1" applyAlignment="1" applyProtection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44" fontId="37" fillId="2" borderId="42" xfId="1" applyFont="1" applyFill="1" applyBorder="1" applyAlignment="1" applyProtection="1">
      <alignment horizontal="center" vertical="center"/>
      <protection locked="0"/>
    </xf>
    <xf numFmtId="44" fontId="37" fillId="2" borderId="56" xfId="1" applyFont="1" applyFill="1" applyBorder="1" applyAlignment="1" applyProtection="1">
      <alignment horizontal="center" vertical="center"/>
      <protection locked="0"/>
    </xf>
    <xf numFmtId="44" fontId="37" fillId="2" borderId="35" xfId="1" applyFont="1" applyFill="1" applyBorder="1" applyAlignment="1" applyProtection="1">
      <alignment horizontal="center" vertical="center"/>
      <protection locked="0"/>
    </xf>
    <xf numFmtId="44" fontId="37" fillId="2" borderId="36" xfId="1" applyFont="1" applyFill="1" applyBorder="1" applyAlignment="1" applyProtection="1">
      <alignment horizontal="center" vertical="center"/>
      <protection locked="0"/>
    </xf>
    <xf numFmtId="0" fontId="37" fillId="0" borderId="36" xfId="0" applyFont="1" applyBorder="1" applyAlignment="1" applyProtection="1">
      <alignment horizontal="center" vertical="center"/>
      <protection locked="0"/>
    </xf>
    <xf numFmtId="166" fontId="37" fillId="0" borderId="36" xfId="0" applyNumberFormat="1" applyFont="1" applyBorder="1" applyAlignment="1" applyProtection="1">
      <alignment horizontal="center" vertical="center"/>
      <protection locked="0"/>
    </xf>
    <xf numFmtId="165" fontId="37" fillId="0" borderId="36" xfId="0" applyNumberFormat="1" applyFont="1" applyBorder="1" applyAlignment="1" applyProtection="1">
      <alignment horizontal="center" vertical="center" wrapText="1"/>
      <protection locked="0"/>
    </xf>
    <xf numFmtId="0" fontId="37" fillId="0" borderId="36" xfId="0" applyFont="1" applyBorder="1" applyAlignment="1" applyProtection="1">
      <alignment vertical="center" wrapText="1"/>
      <protection locked="0"/>
    </xf>
    <xf numFmtId="44" fontId="37" fillId="0" borderId="42" xfId="1" applyFont="1" applyFill="1" applyBorder="1" applyAlignment="1" applyProtection="1">
      <alignment horizontal="center" vertical="center"/>
      <protection locked="0"/>
    </xf>
    <xf numFmtId="44" fontId="37" fillId="0" borderId="35" xfId="1" applyFont="1" applyFill="1" applyBorder="1" applyAlignment="1" applyProtection="1">
      <alignment horizontal="center" vertical="center"/>
      <protection locked="0"/>
    </xf>
    <xf numFmtId="1" fontId="37" fillId="0" borderId="42" xfId="2" applyNumberFormat="1" applyFont="1" applyFill="1" applyBorder="1" applyAlignment="1" applyProtection="1">
      <alignment horizontal="center" vertical="center"/>
      <protection locked="0"/>
    </xf>
    <xf numFmtId="1" fontId="37" fillId="0" borderId="35" xfId="2" applyNumberFormat="1" applyFont="1" applyFill="1" applyBorder="1" applyAlignment="1" applyProtection="1">
      <alignment horizontal="center" vertical="center"/>
      <protection locked="0"/>
    </xf>
    <xf numFmtId="44" fontId="37" fillId="7" borderId="36" xfId="1" applyFont="1" applyFill="1" applyBorder="1" applyAlignment="1" applyProtection="1">
      <alignment horizontal="center" vertical="center"/>
    </xf>
    <xf numFmtId="44" fontId="37" fillId="0" borderId="42" xfId="0" applyNumberFormat="1" applyFont="1" applyBorder="1" applyAlignment="1" applyProtection="1">
      <alignment horizontal="center" vertical="center"/>
      <protection locked="0"/>
    </xf>
    <xf numFmtId="44" fontId="37" fillId="0" borderId="56" xfId="0" applyNumberFormat="1" applyFont="1" applyBorder="1" applyAlignment="1" applyProtection="1">
      <alignment horizontal="center" vertical="center"/>
      <protection locked="0"/>
    </xf>
    <xf numFmtId="44" fontId="37" fillId="0" borderId="35" xfId="0" applyNumberFormat="1" applyFont="1" applyBorder="1" applyAlignment="1" applyProtection="1">
      <alignment horizontal="center" vertical="center"/>
      <protection locked="0"/>
    </xf>
    <xf numFmtId="44" fontId="37" fillId="0" borderId="42" xfId="0" applyNumberFormat="1" applyFont="1" applyBorder="1" applyAlignment="1" applyProtection="1">
      <alignment vertical="center"/>
      <protection locked="0"/>
    </xf>
    <xf numFmtId="44" fontId="37" fillId="0" borderId="56" xfId="0" applyNumberFormat="1" applyFont="1" applyBorder="1" applyAlignment="1" applyProtection="1">
      <alignment vertical="center"/>
      <protection locked="0"/>
    </xf>
    <xf numFmtId="44" fontId="37" fillId="0" borderId="35" xfId="0" applyNumberFormat="1" applyFont="1" applyBorder="1" applyAlignment="1" applyProtection="1">
      <alignment vertical="center"/>
      <protection locked="0"/>
    </xf>
    <xf numFmtId="0" fontId="27" fillId="6" borderId="7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8" fillId="6" borderId="16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28" fillId="6" borderId="53" xfId="0" applyFont="1" applyFill="1" applyBorder="1" applyAlignment="1">
      <alignment horizontal="center" vertical="center" wrapText="1"/>
    </xf>
    <xf numFmtId="0" fontId="28" fillId="6" borderId="54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/>
    </xf>
    <xf numFmtId="0" fontId="28" fillId="6" borderId="19" xfId="0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2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 wrapText="1"/>
    </xf>
    <xf numFmtId="0" fontId="27" fillId="6" borderId="2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49" fontId="37" fillId="8" borderId="39" xfId="0" applyNumberFormat="1" applyFont="1" applyFill="1" applyBorder="1" applyAlignment="1" applyProtection="1">
      <alignment horizontal="center"/>
      <protection locked="0"/>
    </xf>
    <xf numFmtId="44" fontId="37" fillId="8" borderId="39" xfId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right"/>
    </xf>
    <xf numFmtId="49" fontId="37" fillId="8" borderId="39" xfId="0" applyNumberFormat="1" applyFont="1" applyFill="1" applyBorder="1" applyAlignment="1" applyProtection="1">
      <alignment horizontal="left"/>
      <protection locked="0"/>
    </xf>
    <xf numFmtId="49" fontId="4" fillId="8" borderId="39" xfId="0" applyNumberFormat="1" applyFont="1" applyFill="1" applyBorder="1" applyAlignment="1" applyProtection="1">
      <alignment horizontal="left"/>
      <protection locked="0"/>
    </xf>
    <xf numFmtId="0" fontId="37" fillId="8" borderId="39" xfId="0" applyFont="1" applyFill="1" applyBorder="1" applyProtection="1">
      <protection locked="0"/>
    </xf>
    <xf numFmtId="0" fontId="9" fillId="4" borderId="0" xfId="0" applyFont="1" applyFill="1" applyAlignment="1">
      <alignment vertical="center" textRotation="90"/>
    </xf>
    <xf numFmtId="0" fontId="11" fillId="0" borderId="0" xfId="0" applyFont="1" applyAlignment="1">
      <alignment horizontal="right" vertical="center"/>
    </xf>
    <xf numFmtId="0" fontId="13" fillId="7" borderId="39" xfId="0" applyFont="1" applyFill="1" applyBorder="1" applyAlignment="1">
      <alignment horizontal="right" vertical="center"/>
    </xf>
    <xf numFmtId="0" fontId="13" fillId="7" borderId="30" xfId="0" applyFont="1" applyFill="1" applyBorder="1" applyAlignment="1">
      <alignment horizontal="right" vertical="center"/>
    </xf>
    <xf numFmtId="0" fontId="18" fillId="0" borderId="0" xfId="0" applyFont="1"/>
    <xf numFmtId="0" fontId="5" fillId="7" borderId="39" xfId="0" applyFont="1" applyFill="1" applyBorder="1" applyAlignment="1">
      <alignment horizontal="right" vertical="center"/>
    </xf>
    <xf numFmtId="0" fontId="5" fillId="7" borderId="30" xfId="0" applyFont="1" applyFill="1" applyBorder="1" applyAlignment="1">
      <alignment vertical="center"/>
    </xf>
    <xf numFmtId="0" fontId="37" fillId="8" borderId="39" xfId="0" applyFon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Comma" xfId="2" builtinId="3"/>
    <cellStyle name="Currency" xfId="1" builtinId="4"/>
    <cellStyle name="Hyperlink" xfId="3" builtinId="8"/>
    <cellStyle name="Normal" xfId="0" builtinId="0"/>
    <cellStyle name="Normal 2" xfId="4" xr:uid="{5C2C0BE3-A193-4E4A-9F57-F93756DAF85F}"/>
  </cellStyles>
  <dxfs count="11">
    <dxf>
      <fill>
        <patternFill patternType="solid">
          <bgColor rgb="FFFDF7E9"/>
        </patternFill>
      </fill>
    </dxf>
    <dxf>
      <fill>
        <patternFill>
          <bgColor rgb="FFFDF7E9"/>
        </patternFill>
      </fill>
    </dxf>
    <dxf>
      <fill>
        <patternFill>
          <bgColor rgb="FFFDF7E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F2F2F2"/>
      <color rgb="FFC0C0C0"/>
      <color rgb="FFFDF7E9"/>
      <color rgb="FFFEF2E8"/>
      <color rgb="FFFFFFFF"/>
      <color rgb="FFF4F7EC"/>
      <color rgb="FF000000"/>
      <color rgb="FFFFF2CD"/>
      <color rgb="FFCE0E1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6</xdr:col>
      <xdr:colOff>488315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107565" cy="438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428625</xdr:colOff>
          <xdr:row>5</xdr:row>
          <xdr:rowOff>114300</xdr:rowOff>
        </xdr:from>
        <xdr:to>
          <xdr:col>27</xdr:col>
          <xdr:colOff>485775</xdr:colOff>
          <xdr:row>7</xdr:row>
          <xdr:rowOff>152400</xdr:rowOff>
        </xdr:to>
        <xdr:sp macro="" textlink="">
          <xdr:nvSpPr>
            <xdr:cNvPr id="1030" name="Command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D3:D12" totalsRowShown="0" headerRowDxfId="10" dataDxfId="8" headerRowBorderDxfId="9">
  <autoFilter ref="D3:D12" xr:uid="{00000000-0009-0000-0100-000002000000}"/>
  <sortState xmlns:xlrd2="http://schemas.microsoft.com/office/spreadsheetml/2017/richdata2" ref="D4:D12">
    <sortCondition descending="1" ref="D3:D12"/>
  </sortState>
  <tableColumns count="1">
    <tableColumn id="1" xr3:uid="{00000000-0010-0000-0000-000001000000}" name="Object Code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6:B25" totalsRowShown="0" headerRowDxfId="6" dataDxfId="5">
  <autoFilter ref="A16:B25" xr:uid="{00000000-0009-0000-0100-000005000000}"/>
  <tableColumns count="2">
    <tableColumn id="1" xr3:uid="{00000000-0010-0000-0100-000001000000}" name="Purpose of Travel" dataDxfId="4"/>
    <tableColumn id="2" xr3:uid="{AEF32B4B-85CD-4C86-BF43-CD4BD94A1899}" name="Vehicle Us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gsa.gov/travel/plan-book/per-diem-rat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lculator.net/mileage-calculator.html" TargetMode="External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omments" Target="../comments1.xml"/><Relationship Id="rId5" Type="http://schemas.openxmlformats.org/officeDocument/2006/relationships/hyperlink" Target="https://aoprals.state.gov/content.asp?content_id=114&amp;menu_id=75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s://www1.oanda.com/currency/converter/" TargetMode="External"/><Relationship Id="rId9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879D-9989-466D-BD75-EC37AF8F8B8F}">
  <sheetPr codeName="Sheet1">
    <pageSetUpPr fitToPage="1"/>
  </sheetPr>
  <dimension ref="B1:AG70"/>
  <sheetViews>
    <sheetView showGridLines="0" showZeros="0" tabSelected="1" zoomScaleNormal="100" workbookViewId="0">
      <selection activeCell="AH12" sqref="AH12"/>
    </sheetView>
  </sheetViews>
  <sheetFormatPr defaultColWidth="9" defaultRowHeight="12.75" x14ac:dyDescent="0.2"/>
  <cols>
    <col min="1" max="1" width="0.85546875" style="4" customWidth="1"/>
    <col min="2" max="2" width="6" style="4" customWidth="1"/>
    <col min="3" max="3" width="7.28515625" style="4" customWidth="1"/>
    <col min="4" max="4" width="8.7109375" style="4" customWidth="1"/>
    <col min="5" max="5" width="3.5703125" style="4" customWidth="1"/>
    <col min="6" max="6" width="3.140625" style="4" customWidth="1"/>
    <col min="7" max="7" width="13" style="4" customWidth="1"/>
    <col min="8" max="8" width="16.28515625" style="4" customWidth="1"/>
    <col min="9" max="9" width="6" style="4" customWidth="1"/>
    <col min="10" max="10" width="6.42578125" style="4" customWidth="1"/>
    <col min="11" max="11" width="12.85546875" style="4" customWidth="1"/>
    <col min="12" max="12" width="9.28515625" style="4" customWidth="1"/>
    <col min="13" max="13" width="6.28515625" style="4" customWidth="1"/>
    <col min="14" max="14" width="5.42578125" style="4" customWidth="1"/>
    <col min="15" max="15" width="11.42578125" style="4" customWidth="1"/>
    <col min="16" max="16" width="13.42578125" style="4" customWidth="1"/>
    <col min="17" max="17" width="10" style="4" customWidth="1"/>
    <col min="18" max="18" width="3.85546875" style="4" customWidth="1"/>
    <col min="19" max="19" width="2.7109375" style="4" customWidth="1"/>
    <col min="20" max="20" width="5.42578125" style="4" customWidth="1"/>
    <col min="21" max="21" width="0.7109375" style="4" customWidth="1"/>
    <col min="22" max="22" width="11.7109375" style="4" customWidth="1"/>
    <col min="23" max="23" width="1.28515625" style="4" customWidth="1"/>
    <col min="24" max="24" width="12.5703125" style="4" customWidth="1"/>
    <col min="25" max="25" width="8.42578125" style="4" customWidth="1"/>
    <col min="26" max="26" width="0.85546875" style="4" customWidth="1"/>
    <col min="27" max="27" width="5.85546875" style="4" customWidth="1"/>
    <col min="28" max="28" width="14" style="4" customWidth="1"/>
    <col min="29" max="29" width="1" style="4" customWidth="1"/>
    <col min="30" max="16384" width="9" style="4"/>
  </cols>
  <sheetData>
    <row r="1" spans="2:28" ht="6" customHeight="1" x14ac:dyDescent="0.2">
      <c r="C1" s="5"/>
      <c r="D1" s="6"/>
      <c r="E1" s="6"/>
      <c r="F1" s="6"/>
      <c r="G1" s="6"/>
      <c r="H1" s="6"/>
      <c r="I1" s="6"/>
      <c r="J1" s="6"/>
      <c r="K1" s="5"/>
      <c r="L1" s="7"/>
      <c r="M1" s="7"/>
      <c r="N1" s="6"/>
      <c r="O1" s="6"/>
      <c r="P1" s="6"/>
      <c r="Q1" s="6"/>
      <c r="S1" s="8"/>
      <c r="T1" s="8"/>
      <c r="U1" s="8"/>
      <c r="X1" s="259"/>
      <c r="Y1" s="47"/>
      <c r="Z1" s="48"/>
      <c r="AA1" s="48"/>
      <c r="AB1" s="49"/>
    </row>
    <row r="2" spans="2:28" s="9" customFormat="1" ht="18.75" customHeight="1" x14ac:dyDescent="0.15">
      <c r="C2" s="10"/>
      <c r="D2" s="10"/>
      <c r="E2" s="10"/>
      <c r="F2" s="10"/>
      <c r="G2" s="260" t="s">
        <v>3</v>
      </c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11"/>
      <c r="T2" s="11"/>
      <c r="U2" s="11"/>
      <c r="V2" s="12"/>
      <c r="W2" s="12"/>
      <c r="X2" s="259"/>
      <c r="Y2" s="50" t="s">
        <v>20</v>
      </c>
      <c r="Z2" s="13"/>
      <c r="AA2" s="98"/>
      <c r="AB2" s="53"/>
    </row>
    <row r="3" spans="2:28" ht="20.25" customHeight="1" x14ac:dyDescent="0.2">
      <c r="C3" s="10"/>
      <c r="D3" s="10"/>
      <c r="E3" s="10"/>
      <c r="F3" s="10"/>
      <c r="G3" s="10"/>
      <c r="H3" s="10"/>
      <c r="I3" s="10"/>
      <c r="J3" s="10"/>
      <c r="K3" s="10"/>
      <c r="L3" s="14"/>
      <c r="M3" s="14"/>
      <c r="N3" s="15"/>
      <c r="O3" s="15"/>
      <c r="P3" s="15"/>
      <c r="Q3" s="15"/>
      <c r="R3" s="15"/>
      <c r="S3" s="16"/>
      <c r="V3" s="16"/>
      <c r="W3" s="16"/>
      <c r="X3" s="259"/>
      <c r="Y3" s="50" t="s">
        <v>22</v>
      </c>
      <c r="Z3" s="13"/>
      <c r="AA3" s="261"/>
      <c r="AB3" s="262"/>
    </row>
    <row r="4" spans="2:28" ht="21" customHeight="1" x14ac:dyDescent="0.2">
      <c r="C4" s="17"/>
      <c r="D4" s="17"/>
      <c r="E4" s="17"/>
      <c r="F4" s="17"/>
      <c r="G4" s="17"/>
      <c r="H4" s="17"/>
      <c r="I4" s="17"/>
      <c r="J4" s="17"/>
      <c r="K4" s="17"/>
      <c r="L4" s="14"/>
      <c r="M4" s="14"/>
      <c r="N4" s="18"/>
      <c r="O4" s="18"/>
      <c r="P4" s="18"/>
      <c r="Q4" s="18"/>
      <c r="R4" s="18"/>
      <c r="S4" s="18"/>
      <c r="V4" s="18"/>
      <c r="W4" s="18"/>
      <c r="X4" s="259"/>
      <c r="Y4" s="50" t="s">
        <v>21</v>
      </c>
      <c r="Z4" s="19"/>
      <c r="AA4" s="54"/>
      <c r="AB4" s="55"/>
    </row>
    <row r="5" spans="2:28" ht="3" customHeight="1" x14ac:dyDescent="0.2">
      <c r="C5" s="263"/>
      <c r="D5" s="263"/>
      <c r="E5" s="263"/>
      <c r="F5" s="263"/>
      <c r="S5" s="18"/>
      <c r="T5" s="18"/>
      <c r="U5" s="18"/>
      <c r="V5" s="18"/>
      <c r="W5" s="18"/>
      <c r="X5" s="46" t="s">
        <v>32</v>
      </c>
      <c r="Y5" s="51"/>
      <c r="Z5" s="99"/>
      <c r="AA5" s="264"/>
      <c r="AB5" s="265"/>
    </row>
    <row r="6" spans="2:28" ht="20.100000000000001" customHeight="1" x14ac:dyDescent="0.25">
      <c r="C6" s="102" t="s">
        <v>60</v>
      </c>
      <c r="D6" s="256" t="s">
        <v>118</v>
      </c>
      <c r="E6" s="256"/>
      <c r="F6" s="256"/>
      <c r="G6" s="256"/>
      <c r="H6" s="256"/>
      <c r="I6" s="255" t="s">
        <v>61</v>
      </c>
      <c r="J6" s="255"/>
      <c r="K6" s="255"/>
      <c r="L6" s="253" t="s">
        <v>118</v>
      </c>
      <c r="M6" s="253"/>
      <c r="N6" s="253"/>
      <c r="P6" s="102" t="s">
        <v>89</v>
      </c>
      <c r="Q6" s="266"/>
      <c r="R6" s="266"/>
      <c r="S6" s="266"/>
      <c r="T6" s="266"/>
      <c r="U6" s="266"/>
      <c r="V6" s="266"/>
      <c r="W6" s="267"/>
      <c r="X6" s="268"/>
      <c r="Y6" s="268"/>
      <c r="Z6" s="268"/>
      <c r="AA6" s="268"/>
      <c r="AB6" s="268"/>
    </row>
    <row r="7" spans="2:28" ht="6.75" customHeight="1" x14ac:dyDescent="0.25">
      <c r="C7" s="102"/>
      <c r="D7" s="6"/>
      <c r="E7" s="6"/>
      <c r="F7" s="6"/>
      <c r="G7" s="6"/>
      <c r="H7" s="6"/>
      <c r="J7" s="6"/>
      <c r="K7" s="21"/>
      <c r="L7" s="8"/>
      <c r="M7" s="8"/>
      <c r="R7" s="18"/>
      <c r="S7" s="6"/>
      <c r="T7" s="6"/>
      <c r="U7" s="6"/>
    </row>
    <row r="8" spans="2:28" ht="20.100000000000001" customHeight="1" x14ac:dyDescent="0.25">
      <c r="C8" s="102" t="s">
        <v>65</v>
      </c>
      <c r="D8" s="256" t="s">
        <v>118</v>
      </c>
      <c r="E8" s="256"/>
      <c r="F8" s="256"/>
      <c r="G8" s="256"/>
      <c r="H8" s="256"/>
      <c r="J8" s="20"/>
      <c r="K8" s="102" t="s">
        <v>62</v>
      </c>
      <c r="L8" s="257" t="s">
        <v>118</v>
      </c>
      <c r="M8" s="257"/>
      <c r="N8" s="257"/>
      <c r="O8" s="257"/>
      <c r="S8" s="20"/>
      <c r="T8" s="20"/>
      <c r="U8" s="20"/>
    </row>
    <row r="9" spans="2:28" ht="9.75" customHeight="1" x14ac:dyDescent="0.25">
      <c r="C9" s="102"/>
      <c r="D9" s="6"/>
      <c r="E9" s="6"/>
      <c r="F9" s="6"/>
      <c r="G9" s="6"/>
      <c r="H9" s="6"/>
      <c r="J9" s="6"/>
      <c r="K9" s="21"/>
      <c r="L9" s="8"/>
      <c r="M9" s="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2:28" ht="20.100000000000001" customHeight="1" x14ac:dyDescent="0.25">
      <c r="C10" s="102" t="s">
        <v>64</v>
      </c>
      <c r="D10" s="256" t="s">
        <v>118</v>
      </c>
      <c r="E10" s="256"/>
      <c r="F10" s="256"/>
      <c r="G10" s="256"/>
      <c r="H10" s="256"/>
      <c r="J10" s="102" t="s">
        <v>63</v>
      </c>
      <c r="K10" s="100" t="s">
        <v>118</v>
      </c>
      <c r="L10" s="255"/>
      <c r="M10" s="118"/>
      <c r="N10" s="256" t="s">
        <v>118</v>
      </c>
      <c r="O10" s="256"/>
      <c r="R10" s="20"/>
      <c r="S10" s="23"/>
      <c r="V10" s="101" t="s">
        <v>118</v>
      </c>
      <c r="W10" s="91" t="s">
        <v>29</v>
      </c>
      <c r="X10" s="101" t="s">
        <v>118</v>
      </c>
      <c r="Y10" s="62" t="s">
        <v>107</v>
      </c>
      <c r="Z10" s="59" t="s">
        <v>29</v>
      </c>
      <c r="AA10" s="101" t="s">
        <v>118</v>
      </c>
      <c r="AB10" s="24"/>
    </row>
    <row r="11" spans="2:28" ht="14.25" customHeight="1" x14ac:dyDescent="0.2">
      <c r="R11" s="25"/>
      <c r="S11" s="26"/>
      <c r="V11" s="37" t="s">
        <v>26</v>
      </c>
      <c r="W11" s="37"/>
      <c r="X11" s="37" t="s">
        <v>33</v>
      </c>
      <c r="Y11" s="37" t="s">
        <v>34</v>
      </c>
      <c r="Z11" s="27"/>
      <c r="AA11" s="37" t="s">
        <v>27</v>
      </c>
      <c r="AB11" s="28"/>
    </row>
    <row r="12" spans="2:28" ht="20.100000000000001" customHeight="1" x14ac:dyDescent="0.25">
      <c r="E12" s="102" t="s">
        <v>66</v>
      </c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</row>
    <row r="13" spans="2:28" ht="6" customHeight="1" x14ac:dyDescent="0.2">
      <c r="C13" s="21"/>
      <c r="D13" s="29"/>
      <c r="E13" s="29"/>
      <c r="F13" s="29"/>
      <c r="V13" s="23"/>
      <c r="W13" s="23"/>
      <c r="X13" s="23"/>
      <c r="Y13" s="30"/>
      <c r="Z13" s="30"/>
      <c r="AA13" s="30"/>
      <c r="AB13" s="31"/>
    </row>
    <row r="14" spans="2:28" ht="20.100000000000001" customHeight="1" x14ac:dyDescent="0.25">
      <c r="C14" s="102" t="s">
        <v>84</v>
      </c>
      <c r="D14" s="253" t="s">
        <v>118</v>
      </c>
      <c r="E14" s="253"/>
      <c r="F14" s="253"/>
      <c r="G14" s="253"/>
      <c r="H14" s="253"/>
      <c r="I14" s="253"/>
      <c r="K14" s="102" t="s">
        <v>87</v>
      </c>
      <c r="L14" s="254"/>
      <c r="M14" s="254"/>
      <c r="N14" s="255" t="s">
        <v>88</v>
      </c>
      <c r="O14" s="255"/>
      <c r="P14" s="253" t="s">
        <v>118</v>
      </c>
      <c r="Q14" s="253"/>
      <c r="R14" s="253"/>
      <c r="S14" s="253"/>
      <c r="T14" s="253"/>
      <c r="U14" s="255" t="s">
        <v>83</v>
      </c>
      <c r="V14" s="255"/>
      <c r="W14" s="255"/>
      <c r="X14" s="253" t="s">
        <v>118</v>
      </c>
      <c r="Y14" s="253"/>
      <c r="Z14" s="253"/>
      <c r="AA14" s="253"/>
      <c r="AB14" s="253"/>
    </row>
    <row r="15" spans="2:28" ht="9.75" customHeight="1" x14ac:dyDescent="0.2"/>
    <row r="16" spans="2:28" s="32" customFormat="1" ht="34.5" customHeight="1" x14ac:dyDescent="0.2">
      <c r="B16" s="231" t="s">
        <v>2</v>
      </c>
      <c r="C16" s="232"/>
      <c r="D16" s="235" t="s">
        <v>120</v>
      </c>
      <c r="E16" s="236"/>
      <c r="F16" s="232"/>
      <c r="G16" s="239" t="s">
        <v>37</v>
      </c>
      <c r="H16" s="240"/>
      <c r="I16" s="240"/>
      <c r="J16" s="241"/>
      <c r="K16" s="245" t="s">
        <v>49</v>
      </c>
      <c r="L16" s="210" t="s">
        <v>50</v>
      </c>
      <c r="M16" s="247"/>
      <c r="N16" s="250" t="s">
        <v>121</v>
      </c>
      <c r="O16" s="251"/>
      <c r="P16" s="252"/>
      <c r="Q16" s="210" t="s">
        <v>36</v>
      </c>
      <c r="R16" s="211"/>
      <c r="S16" s="211"/>
      <c r="T16" s="212"/>
      <c r="U16" s="213" t="s">
        <v>90</v>
      </c>
      <c r="V16" s="214"/>
      <c r="W16" s="215"/>
      <c r="X16" s="215" t="s">
        <v>91</v>
      </c>
      <c r="Y16" s="219" t="s">
        <v>51</v>
      </c>
      <c r="Z16" s="220"/>
      <c r="AA16" s="221"/>
      <c r="AB16" s="224" t="s">
        <v>23</v>
      </c>
    </row>
    <row r="17" spans="2:33" s="32" customFormat="1" ht="28.5" customHeight="1" x14ac:dyDescent="0.2">
      <c r="B17" s="233"/>
      <c r="C17" s="234"/>
      <c r="D17" s="237"/>
      <c r="E17" s="238"/>
      <c r="F17" s="234"/>
      <c r="G17" s="242"/>
      <c r="H17" s="243"/>
      <c r="I17" s="243"/>
      <c r="J17" s="244"/>
      <c r="K17" s="246"/>
      <c r="L17" s="248"/>
      <c r="M17" s="249"/>
      <c r="N17" s="226" t="s">
        <v>35</v>
      </c>
      <c r="O17" s="227"/>
      <c r="P17" s="45" t="s">
        <v>24</v>
      </c>
      <c r="Q17" s="44" t="s">
        <v>48</v>
      </c>
      <c r="R17" s="228" t="s">
        <v>24</v>
      </c>
      <c r="S17" s="229"/>
      <c r="T17" s="230"/>
      <c r="U17" s="216"/>
      <c r="V17" s="217"/>
      <c r="W17" s="218"/>
      <c r="X17" s="218"/>
      <c r="Y17" s="222"/>
      <c r="Z17" s="222"/>
      <c r="AA17" s="223"/>
      <c r="AB17" s="225"/>
      <c r="AG17" s="52"/>
    </row>
    <row r="18" spans="2:33" ht="17.100000000000001" customHeight="1" x14ac:dyDescent="0.2">
      <c r="B18" s="196"/>
      <c r="C18" s="196"/>
      <c r="D18" s="197"/>
      <c r="E18" s="197"/>
      <c r="F18" s="197"/>
      <c r="G18" s="198"/>
      <c r="H18" s="198"/>
      <c r="I18" s="198"/>
      <c r="J18" s="198"/>
      <c r="K18" s="97"/>
      <c r="L18" s="199"/>
      <c r="M18" s="200"/>
      <c r="N18" s="201"/>
      <c r="O18" s="202"/>
      <c r="P18" s="96">
        <f>ROUND(N18*0.7,2)</f>
        <v>0</v>
      </c>
      <c r="Q18" s="76">
        <f>IF(D18=0,0,$L$14)</f>
        <v>0</v>
      </c>
      <c r="R18" s="203">
        <f>IF(LEFT(D18,1)="F",Q18*1,IF(LEFT(D18,1)="P",Q18*0.75,IF(LEFT(D18,1)="S",Q18*0.75,0)))</f>
        <v>0</v>
      </c>
      <c r="S18" s="203"/>
      <c r="T18" s="203"/>
      <c r="U18" s="191"/>
      <c r="V18" s="192"/>
      <c r="W18" s="193"/>
      <c r="X18" s="72"/>
      <c r="Y18" s="194"/>
      <c r="Z18" s="195"/>
      <c r="AA18" s="195"/>
      <c r="AB18" s="63">
        <f>K18+L18+P18+R18+U18+X18+Y18</f>
        <v>0</v>
      </c>
    </row>
    <row r="19" spans="2:33" ht="17.100000000000001" customHeight="1" x14ac:dyDescent="0.2">
      <c r="B19" s="196"/>
      <c r="C19" s="196"/>
      <c r="D19" s="197"/>
      <c r="E19" s="197"/>
      <c r="F19" s="197"/>
      <c r="G19" s="198"/>
      <c r="H19" s="198"/>
      <c r="I19" s="198"/>
      <c r="J19" s="198"/>
      <c r="K19" s="97"/>
      <c r="L19" s="199"/>
      <c r="M19" s="200"/>
      <c r="N19" s="201"/>
      <c r="O19" s="202"/>
      <c r="P19" s="96">
        <f>ROUND(N19*0.7,2)</f>
        <v>0</v>
      </c>
      <c r="Q19" s="76">
        <f t="shared" ref="Q19:Q35" si="0">IF(D19=0,0,$L$14)</f>
        <v>0</v>
      </c>
      <c r="R19" s="203">
        <f t="shared" ref="R19:R35" si="1">IF(LEFT(D19,1)="F",Q19*1,IF(LEFT(D19,1)="P",Q19*0.75,IF(LEFT(D19,1)="S",Q19*0.75,0)))</f>
        <v>0</v>
      </c>
      <c r="S19" s="203"/>
      <c r="T19" s="203"/>
      <c r="U19" s="204"/>
      <c r="V19" s="205"/>
      <c r="W19" s="206"/>
      <c r="X19" s="109"/>
      <c r="Y19" s="207"/>
      <c r="Z19" s="208"/>
      <c r="AA19" s="209"/>
      <c r="AB19" s="63">
        <f t="shared" ref="AB19:AB35" si="2">K19+L19+P19+R19+U19+X19+Y19</f>
        <v>0</v>
      </c>
    </row>
    <row r="20" spans="2:33" ht="17.100000000000001" customHeight="1" x14ac:dyDescent="0.2">
      <c r="B20" s="196"/>
      <c r="C20" s="196"/>
      <c r="D20" s="197"/>
      <c r="E20" s="197"/>
      <c r="F20" s="197"/>
      <c r="G20" s="198"/>
      <c r="H20" s="198"/>
      <c r="I20" s="198"/>
      <c r="J20" s="198"/>
      <c r="K20" s="97"/>
      <c r="L20" s="199"/>
      <c r="M20" s="200"/>
      <c r="N20" s="201">
        <v>0</v>
      </c>
      <c r="O20" s="202"/>
      <c r="P20" s="96">
        <f>ROUND(N20*0.7,2)</f>
        <v>0</v>
      </c>
      <c r="Q20" s="76">
        <f t="shared" si="0"/>
        <v>0</v>
      </c>
      <c r="R20" s="203">
        <f t="shared" si="1"/>
        <v>0</v>
      </c>
      <c r="S20" s="203"/>
      <c r="T20" s="203"/>
      <c r="U20" s="191"/>
      <c r="V20" s="192"/>
      <c r="W20" s="193"/>
      <c r="X20" s="72"/>
      <c r="Y20" s="194"/>
      <c r="Z20" s="195"/>
      <c r="AA20" s="195"/>
      <c r="AB20" s="63">
        <f t="shared" si="2"/>
        <v>0</v>
      </c>
    </row>
    <row r="21" spans="2:33" ht="17.100000000000001" customHeight="1" x14ac:dyDescent="0.2">
      <c r="B21" s="196"/>
      <c r="C21" s="196"/>
      <c r="D21" s="197"/>
      <c r="E21" s="197"/>
      <c r="F21" s="197"/>
      <c r="G21" s="198"/>
      <c r="H21" s="198"/>
      <c r="I21" s="198"/>
      <c r="J21" s="198"/>
      <c r="K21" s="97"/>
      <c r="L21" s="199"/>
      <c r="M21" s="200"/>
      <c r="N21" s="201"/>
      <c r="O21" s="202"/>
      <c r="P21" s="96">
        <f>ROUND(N21*0.7,2)</f>
        <v>0</v>
      </c>
      <c r="Q21" s="76">
        <f t="shared" si="0"/>
        <v>0</v>
      </c>
      <c r="R21" s="203">
        <f t="shared" si="1"/>
        <v>0</v>
      </c>
      <c r="S21" s="203"/>
      <c r="T21" s="203"/>
      <c r="U21" s="204"/>
      <c r="V21" s="205"/>
      <c r="W21" s="206"/>
      <c r="X21" s="109"/>
      <c r="Y21" s="207"/>
      <c r="Z21" s="208"/>
      <c r="AA21" s="209"/>
      <c r="AB21" s="63">
        <f t="shared" si="2"/>
        <v>0</v>
      </c>
    </row>
    <row r="22" spans="2:33" ht="17.100000000000001" customHeight="1" x14ac:dyDescent="0.2">
      <c r="B22" s="196"/>
      <c r="C22" s="196"/>
      <c r="D22" s="197"/>
      <c r="E22" s="197"/>
      <c r="F22" s="197"/>
      <c r="G22" s="198"/>
      <c r="H22" s="198"/>
      <c r="I22" s="198"/>
      <c r="J22" s="198"/>
      <c r="K22" s="97"/>
      <c r="L22" s="199"/>
      <c r="M22" s="200"/>
      <c r="N22" s="201"/>
      <c r="O22" s="202"/>
      <c r="P22" s="96">
        <f>ROUND(N22*0.7,2)</f>
        <v>0</v>
      </c>
      <c r="Q22" s="76">
        <f t="shared" si="0"/>
        <v>0</v>
      </c>
      <c r="R22" s="203">
        <f t="shared" si="1"/>
        <v>0</v>
      </c>
      <c r="S22" s="203"/>
      <c r="T22" s="203"/>
      <c r="U22" s="191"/>
      <c r="V22" s="192"/>
      <c r="W22" s="193"/>
      <c r="X22" s="72"/>
      <c r="Y22" s="194"/>
      <c r="Z22" s="195"/>
      <c r="AA22" s="195"/>
      <c r="AB22" s="63">
        <f t="shared" si="2"/>
        <v>0</v>
      </c>
    </row>
    <row r="23" spans="2:33" ht="17.100000000000001" customHeight="1" x14ac:dyDescent="0.2">
      <c r="B23" s="196"/>
      <c r="C23" s="196"/>
      <c r="D23" s="197"/>
      <c r="E23" s="197"/>
      <c r="F23" s="197"/>
      <c r="G23" s="198"/>
      <c r="H23" s="198"/>
      <c r="I23" s="198"/>
      <c r="J23" s="198"/>
      <c r="K23" s="97"/>
      <c r="L23" s="199"/>
      <c r="M23" s="200"/>
      <c r="N23" s="201"/>
      <c r="O23" s="202"/>
      <c r="P23" s="96">
        <f>ROUND(N23*0.7,2)</f>
        <v>0</v>
      </c>
      <c r="Q23" s="76">
        <f t="shared" si="0"/>
        <v>0</v>
      </c>
      <c r="R23" s="203">
        <f t="shared" si="1"/>
        <v>0</v>
      </c>
      <c r="S23" s="203"/>
      <c r="T23" s="203"/>
      <c r="U23" s="204"/>
      <c r="V23" s="205"/>
      <c r="W23" s="206"/>
      <c r="X23" s="109"/>
      <c r="Y23" s="207"/>
      <c r="Z23" s="208"/>
      <c r="AA23" s="209"/>
      <c r="AB23" s="63">
        <f t="shared" si="2"/>
        <v>0</v>
      </c>
    </row>
    <row r="24" spans="2:33" ht="17.100000000000001" customHeight="1" x14ac:dyDescent="0.2">
      <c r="B24" s="196"/>
      <c r="C24" s="196"/>
      <c r="D24" s="197"/>
      <c r="E24" s="197"/>
      <c r="F24" s="197"/>
      <c r="G24" s="198"/>
      <c r="H24" s="198"/>
      <c r="I24" s="198"/>
      <c r="J24" s="198"/>
      <c r="K24" s="97"/>
      <c r="L24" s="199"/>
      <c r="M24" s="200"/>
      <c r="N24" s="201"/>
      <c r="O24" s="202"/>
      <c r="P24" s="96">
        <f>ROUND(N24*0.7,2)</f>
        <v>0</v>
      </c>
      <c r="Q24" s="76">
        <f t="shared" si="0"/>
        <v>0</v>
      </c>
      <c r="R24" s="203">
        <f t="shared" si="1"/>
        <v>0</v>
      </c>
      <c r="S24" s="203"/>
      <c r="T24" s="203"/>
      <c r="U24" s="191"/>
      <c r="V24" s="192"/>
      <c r="W24" s="193"/>
      <c r="X24" s="72"/>
      <c r="Y24" s="194"/>
      <c r="Z24" s="195"/>
      <c r="AA24" s="195"/>
      <c r="AB24" s="63">
        <f t="shared" si="2"/>
        <v>0</v>
      </c>
    </row>
    <row r="25" spans="2:33" ht="17.100000000000001" customHeight="1" x14ac:dyDescent="0.2">
      <c r="B25" s="196"/>
      <c r="C25" s="196"/>
      <c r="D25" s="197"/>
      <c r="E25" s="197"/>
      <c r="F25" s="197"/>
      <c r="G25" s="198"/>
      <c r="H25" s="198"/>
      <c r="I25" s="198"/>
      <c r="J25" s="198"/>
      <c r="K25" s="97"/>
      <c r="L25" s="199"/>
      <c r="M25" s="200"/>
      <c r="N25" s="201"/>
      <c r="O25" s="202"/>
      <c r="P25" s="96">
        <f>ROUND(N25*0.7,2)</f>
        <v>0</v>
      </c>
      <c r="Q25" s="76">
        <f t="shared" si="0"/>
        <v>0</v>
      </c>
      <c r="R25" s="203">
        <f t="shared" si="1"/>
        <v>0</v>
      </c>
      <c r="S25" s="203"/>
      <c r="T25" s="203"/>
      <c r="U25" s="204"/>
      <c r="V25" s="205"/>
      <c r="W25" s="206"/>
      <c r="X25" s="109"/>
      <c r="Y25" s="207"/>
      <c r="Z25" s="208"/>
      <c r="AA25" s="209"/>
      <c r="AB25" s="63">
        <f t="shared" si="2"/>
        <v>0</v>
      </c>
    </row>
    <row r="26" spans="2:33" ht="17.100000000000001" customHeight="1" x14ac:dyDescent="0.2">
      <c r="B26" s="196"/>
      <c r="C26" s="196"/>
      <c r="D26" s="197"/>
      <c r="E26" s="197"/>
      <c r="F26" s="197"/>
      <c r="G26" s="198"/>
      <c r="H26" s="198"/>
      <c r="I26" s="198"/>
      <c r="J26" s="198"/>
      <c r="K26" s="97"/>
      <c r="L26" s="199"/>
      <c r="M26" s="200"/>
      <c r="N26" s="201"/>
      <c r="O26" s="202"/>
      <c r="P26" s="96">
        <f>ROUND(N26*0.7,2)</f>
        <v>0</v>
      </c>
      <c r="Q26" s="76">
        <f t="shared" si="0"/>
        <v>0</v>
      </c>
      <c r="R26" s="203">
        <f t="shared" si="1"/>
        <v>0</v>
      </c>
      <c r="S26" s="203"/>
      <c r="T26" s="203"/>
      <c r="U26" s="191"/>
      <c r="V26" s="192"/>
      <c r="W26" s="193"/>
      <c r="X26" s="72"/>
      <c r="Y26" s="194"/>
      <c r="Z26" s="195"/>
      <c r="AA26" s="195"/>
      <c r="AB26" s="63">
        <f t="shared" si="2"/>
        <v>0</v>
      </c>
    </row>
    <row r="27" spans="2:33" ht="17.100000000000001" customHeight="1" x14ac:dyDescent="0.2">
      <c r="B27" s="196"/>
      <c r="C27" s="196"/>
      <c r="D27" s="197"/>
      <c r="E27" s="197"/>
      <c r="F27" s="197"/>
      <c r="G27" s="198"/>
      <c r="H27" s="198"/>
      <c r="I27" s="198"/>
      <c r="J27" s="198"/>
      <c r="K27" s="97"/>
      <c r="L27" s="199"/>
      <c r="M27" s="200"/>
      <c r="N27" s="201"/>
      <c r="O27" s="202"/>
      <c r="P27" s="96">
        <f>ROUND(N27*0.7,2)</f>
        <v>0</v>
      </c>
      <c r="Q27" s="76">
        <f t="shared" si="0"/>
        <v>0</v>
      </c>
      <c r="R27" s="203">
        <f t="shared" si="1"/>
        <v>0</v>
      </c>
      <c r="S27" s="203"/>
      <c r="T27" s="203"/>
      <c r="U27" s="204"/>
      <c r="V27" s="205"/>
      <c r="W27" s="206"/>
      <c r="X27" s="109"/>
      <c r="Y27" s="207"/>
      <c r="Z27" s="208"/>
      <c r="AA27" s="209"/>
      <c r="AB27" s="63">
        <f t="shared" si="2"/>
        <v>0</v>
      </c>
    </row>
    <row r="28" spans="2:33" ht="17.100000000000001" customHeight="1" x14ac:dyDescent="0.2">
      <c r="B28" s="196"/>
      <c r="C28" s="196"/>
      <c r="D28" s="197"/>
      <c r="E28" s="197"/>
      <c r="F28" s="197"/>
      <c r="G28" s="198"/>
      <c r="H28" s="198"/>
      <c r="I28" s="198"/>
      <c r="J28" s="198"/>
      <c r="K28" s="97"/>
      <c r="L28" s="199"/>
      <c r="M28" s="200"/>
      <c r="N28" s="201"/>
      <c r="O28" s="202"/>
      <c r="P28" s="96">
        <f>ROUND(N28*0.7,2)</f>
        <v>0</v>
      </c>
      <c r="Q28" s="76">
        <f t="shared" si="0"/>
        <v>0</v>
      </c>
      <c r="R28" s="203">
        <f t="shared" si="1"/>
        <v>0</v>
      </c>
      <c r="S28" s="203"/>
      <c r="T28" s="203"/>
      <c r="U28" s="191"/>
      <c r="V28" s="192"/>
      <c r="W28" s="193"/>
      <c r="X28" s="72"/>
      <c r="Y28" s="194"/>
      <c r="Z28" s="195"/>
      <c r="AA28" s="195"/>
      <c r="AB28" s="63">
        <f t="shared" si="2"/>
        <v>0</v>
      </c>
    </row>
    <row r="29" spans="2:33" ht="17.100000000000001" customHeight="1" x14ac:dyDescent="0.2">
      <c r="B29" s="196"/>
      <c r="C29" s="196"/>
      <c r="D29" s="197"/>
      <c r="E29" s="197"/>
      <c r="F29" s="197"/>
      <c r="G29" s="198"/>
      <c r="H29" s="198"/>
      <c r="I29" s="198"/>
      <c r="J29" s="198"/>
      <c r="K29" s="97"/>
      <c r="L29" s="199"/>
      <c r="M29" s="200"/>
      <c r="N29" s="201"/>
      <c r="O29" s="202"/>
      <c r="P29" s="96">
        <f>ROUND(N29*0.7,2)</f>
        <v>0</v>
      </c>
      <c r="Q29" s="76">
        <f t="shared" si="0"/>
        <v>0</v>
      </c>
      <c r="R29" s="203">
        <f t="shared" si="1"/>
        <v>0</v>
      </c>
      <c r="S29" s="203"/>
      <c r="T29" s="203"/>
      <c r="U29" s="204"/>
      <c r="V29" s="205"/>
      <c r="W29" s="206"/>
      <c r="X29" s="109"/>
      <c r="Y29" s="207"/>
      <c r="Z29" s="208"/>
      <c r="AA29" s="209"/>
      <c r="AB29" s="63">
        <f t="shared" si="2"/>
        <v>0</v>
      </c>
    </row>
    <row r="30" spans="2:33" ht="17.100000000000001" customHeight="1" x14ac:dyDescent="0.2">
      <c r="B30" s="196"/>
      <c r="C30" s="196"/>
      <c r="D30" s="197"/>
      <c r="E30" s="197"/>
      <c r="F30" s="197"/>
      <c r="G30" s="198"/>
      <c r="H30" s="198"/>
      <c r="I30" s="198"/>
      <c r="J30" s="198"/>
      <c r="K30" s="97"/>
      <c r="L30" s="199"/>
      <c r="M30" s="200"/>
      <c r="N30" s="201"/>
      <c r="O30" s="202"/>
      <c r="P30" s="96">
        <f>ROUND(N30*0.7,2)</f>
        <v>0</v>
      </c>
      <c r="Q30" s="76">
        <f t="shared" si="0"/>
        <v>0</v>
      </c>
      <c r="R30" s="203">
        <f t="shared" si="1"/>
        <v>0</v>
      </c>
      <c r="S30" s="203"/>
      <c r="T30" s="203"/>
      <c r="U30" s="191"/>
      <c r="V30" s="192"/>
      <c r="W30" s="193"/>
      <c r="X30" s="72"/>
      <c r="Y30" s="194"/>
      <c r="Z30" s="195"/>
      <c r="AA30" s="195"/>
      <c r="AB30" s="63">
        <f t="shared" si="2"/>
        <v>0</v>
      </c>
    </row>
    <row r="31" spans="2:33" ht="17.100000000000001" customHeight="1" x14ac:dyDescent="0.2">
      <c r="B31" s="196"/>
      <c r="C31" s="196"/>
      <c r="D31" s="197"/>
      <c r="E31" s="197"/>
      <c r="F31" s="197"/>
      <c r="G31" s="198"/>
      <c r="H31" s="198"/>
      <c r="I31" s="198"/>
      <c r="J31" s="198"/>
      <c r="K31" s="97"/>
      <c r="L31" s="199"/>
      <c r="M31" s="200"/>
      <c r="N31" s="201"/>
      <c r="O31" s="202"/>
      <c r="P31" s="96">
        <f>ROUND(N31*0.7,2)</f>
        <v>0</v>
      </c>
      <c r="Q31" s="76">
        <f t="shared" si="0"/>
        <v>0</v>
      </c>
      <c r="R31" s="203">
        <f t="shared" si="1"/>
        <v>0</v>
      </c>
      <c r="S31" s="203"/>
      <c r="T31" s="203"/>
      <c r="U31" s="204"/>
      <c r="V31" s="205"/>
      <c r="W31" s="206"/>
      <c r="X31" s="109"/>
      <c r="Y31" s="207"/>
      <c r="Z31" s="208"/>
      <c r="AA31" s="209"/>
      <c r="AB31" s="63">
        <f t="shared" si="2"/>
        <v>0</v>
      </c>
    </row>
    <row r="32" spans="2:33" ht="17.100000000000001" customHeight="1" x14ac:dyDescent="0.2">
      <c r="B32" s="196"/>
      <c r="C32" s="196"/>
      <c r="D32" s="197"/>
      <c r="E32" s="197"/>
      <c r="F32" s="197"/>
      <c r="G32" s="198"/>
      <c r="H32" s="198"/>
      <c r="I32" s="198"/>
      <c r="J32" s="198"/>
      <c r="K32" s="97"/>
      <c r="L32" s="199"/>
      <c r="M32" s="200"/>
      <c r="N32" s="201"/>
      <c r="O32" s="202"/>
      <c r="P32" s="96">
        <f>ROUND(N32*0.7,2)</f>
        <v>0</v>
      </c>
      <c r="Q32" s="76">
        <f t="shared" si="0"/>
        <v>0</v>
      </c>
      <c r="R32" s="203">
        <f t="shared" si="1"/>
        <v>0</v>
      </c>
      <c r="S32" s="203"/>
      <c r="T32" s="203"/>
      <c r="U32" s="191"/>
      <c r="V32" s="192"/>
      <c r="W32" s="193"/>
      <c r="X32" s="72"/>
      <c r="Y32" s="194"/>
      <c r="Z32" s="195"/>
      <c r="AA32" s="195"/>
      <c r="AB32" s="63">
        <f t="shared" si="2"/>
        <v>0</v>
      </c>
    </row>
    <row r="33" spans="2:31" ht="17.100000000000001" customHeight="1" x14ac:dyDescent="0.2">
      <c r="B33" s="196"/>
      <c r="C33" s="196"/>
      <c r="D33" s="197"/>
      <c r="E33" s="197"/>
      <c r="F33" s="197"/>
      <c r="G33" s="198"/>
      <c r="H33" s="198"/>
      <c r="I33" s="198"/>
      <c r="J33" s="198"/>
      <c r="K33" s="97"/>
      <c r="L33" s="199"/>
      <c r="M33" s="200"/>
      <c r="N33" s="201"/>
      <c r="O33" s="202"/>
      <c r="P33" s="96">
        <f>ROUND(N33*0.7,2)</f>
        <v>0</v>
      </c>
      <c r="Q33" s="76">
        <f t="shared" si="0"/>
        <v>0</v>
      </c>
      <c r="R33" s="203">
        <f t="shared" si="1"/>
        <v>0</v>
      </c>
      <c r="S33" s="203"/>
      <c r="T33" s="203"/>
      <c r="U33" s="204"/>
      <c r="V33" s="205"/>
      <c r="W33" s="206"/>
      <c r="X33" s="109"/>
      <c r="Y33" s="207"/>
      <c r="Z33" s="208"/>
      <c r="AA33" s="209"/>
      <c r="AB33" s="63">
        <f t="shared" si="2"/>
        <v>0</v>
      </c>
    </row>
    <row r="34" spans="2:31" ht="17.100000000000001" customHeight="1" x14ac:dyDescent="0.2">
      <c r="B34" s="196"/>
      <c r="C34" s="196"/>
      <c r="D34" s="197"/>
      <c r="E34" s="197"/>
      <c r="F34" s="197"/>
      <c r="G34" s="198"/>
      <c r="H34" s="198"/>
      <c r="I34" s="198"/>
      <c r="J34" s="198"/>
      <c r="K34" s="97"/>
      <c r="L34" s="199"/>
      <c r="M34" s="200"/>
      <c r="N34" s="201"/>
      <c r="O34" s="202"/>
      <c r="P34" s="96">
        <f>ROUND(N34*0.7,2)</f>
        <v>0</v>
      </c>
      <c r="Q34" s="76">
        <f t="shared" si="0"/>
        <v>0</v>
      </c>
      <c r="R34" s="203">
        <f t="shared" si="1"/>
        <v>0</v>
      </c>
      <c r="S34" s="203"/>
      <c r="T34" s="203"/>
      <c r="U34" s="191"/>
      <c r="V34" s="192"/>
      <c r="W34" s="193"/>
      <c r="X34" s="72"/>
      <c r="Y34" s="194"/>
      <c r="Z34" s="195"/>
      <c r="AA34" s="195"/>
      <c r="AB34" s="63">
        <f t="shared" si="2"/>
        <v>0</v>
      </c>
    </row>
    <row r="35" spans="2:31" ht="17.100000000000001" customHeight="1" x14ac:dyDescent="0.2">
      <c r="B35" s="196"/>
      <c r="C35" s="196"/>
      <c r="D35" s="197"/>
      <c r="E35" s="197"/>
      <c r="F35" s="197"/>
      <c r="G35" s="198"/>
      <c r="H35" s="198"/>
      <c r="I35" s="198"/>
      <c r="J35" s="198"/>
      <c r="K35" s="97"/>
      <c r="L35" s="199"/>
      <c r="M35" s="200"/>
      <c r="N35" s="201"/>
      <c r="O35" s="202"/>
      <c r="P35" s="96">
        <f>ROUND(N35*0.7,2)</f>
        <v>0</v>
      </c>
      <c r="Q35" s="76">
        <f t="shared" si="0"/>
        <v>0</v>
      </c>
      <c r="R35" s="203">
        <f t="shared" si="1"/>
        <v>0</v>
      </c>
      <c r="S35" s="203"/>
      <c r="T35" s="203"/>
      <c r="U35" s="204"/>
      <c r="V35" s="205"/>
      <c r="W35" s="206"/>
      <c r="X35" s="109"/>
      <c r="Y35" s="207"/>
      <c r="Z35" s="208"/>
      <c r="AA35" s="209"/>
      <c r="AB35" s="63">
        <f t="shared" si="2"/>
        <v>0</v>
      </c>
    </row>
    <row r="36" spans="2:31" ht="17.100000000000001" customHeight="1" thickBot="1" x14ac:dyDescent="0.25">
      <c r="B36" s="181"/>
      <c r="C36" s="181"/>
      <c r="D36" s="182"/>
      <c r="E36" s="182"/>
      <c r="F36" s="182"/>
      <c r="G36" s="183" t="s">
        <v>86</v>
      </c>
      <c r="H36" s="184"/>
      <c r="I36" s="184"/>
      <c r="J36" s="184"/>
      <c r="K36" s="184"/>
      <c r="L36" s="184"/>
      <c r="M36" s="185"/>
      <c r="N36" s="186"/>
      <c r="O36" s="186"/>
      <c r="P36" s="95"/>
      <c r="Q36" s="95"/>
      <c r="R36" s="187">
        <f>IFERROR(SUM(L400-1*O43)," ")</f>
        <v>0</v>
      </c>
      <c r="S36" s="187"/>
      <c r="T36" s="187"/>
      <c r="U36" s="188"/>
      <c r="V36" s="189"/>
      <c r="W36" s="190"/>
      <c r="X36" s="73"/>
      <c r="Y36" s="166"/>
      <c r="Z36" s="166"/>
      <c r="AA36" s="166"/>
      <c r="AB36" s="64">
        <f>R36</f>
        <v>0</v>
      </c>
    </row>
    <row r="37" spans="2:31" ht="17.100000000000001" customHeight="1" thickBot="1" x14ac:dyDescent="0.25">
      <c r="B37" s="167"/>
      <c r="C37" s="167"/>
      <c r="D37" s="168"/>
      <c r="E37" s="168"/>
      <c r="F37" s="168"/>
      <c r="G37" s="169" t="s">
        <v>4</v>
      </c>
      <c r="H37" s="169"/>
      <c r="I37" s="169"/>
      <c r="J37" s="169"/>
      <c r="K37" s="67">
        <f t="shared" ref="K37:P37" si="3">SUM(K18:K36)</f>
        <v>0</v>
      </c>
      <c r="L37" s="170">
        <f>SUM(L18:M35)</f>
        <v>0</v>
      </c>
      <c r="M37" s="171"/>
      <c r="N37" s="172">
        <f>SUM(N18:O35)</f>
        <v>0</v>
      </c>
      <c r="O37" s="173"/>
      <c r="P37" s="67">
        <f t="shared" si="3"/>
        <v>0</v>
      </c>
      <c r="Q37" s="77"/>
      <c r="R37" s="174">
        <f>SUM(R18:R36)</f>
        <v>0</v>
      </c>
      <c r="S37" s="174"/>
      <c r="T37" s="174"/>
      <c r="U37" s="175">
        <f>SUM(U18:W36)</f>
        <v>0</v>
      </c>
      <c r="V37" s="176"/>
      <c r="W37" s="177"/>
      <c r="X37" s="74">
        <f>SUM(X18:X36)</f>
        <v>0</v>
      </c>
      <c r="Y37" s="178">
        <f>SUM(Y18:AA36)</f>
        <v>0</v>
      </c>
      <c r="Z37" s="179"/>
      <c r="AA37" s="180"/>
      <c r="AB37" s="65">
        <f>SUM(AB18:AB36)</f>
        <v>0</v>
      </c>
    </row>
    <row r="38" spans="2:31" ht="18" customHeight="1" x14ac:dyDescent="0.25">
      <c r="B38" s="150" t="s">
        <v>25</v>
      </c>
      <c r="C38" s="151"/>
      <c r="D38" s="151"/>
      <c r="E38" s="151"/>
      <c r="F38" s="151"/>
      <c r="G38" s="151"/>
      <c r="H38" s="151"/>
      <c r="I38" s="151"/>
      <c r="J38" s="152"/>
      <c r="K38" s="153" t="s">
        <v>97</v>
      </c>
      <c r="L38" s="154"/>
      <c r="M38" s="154"/>
      <c r="N38" s="154"/>
      <c r="O38" s="155"/>
      <c r="P38" s="156"/>
      <c r="Q38" s="156"/>
      <c r="R38" s="156"/>
      <c r="S38" s="156"/>
      <c r="T38" s="156"/>
      <c r="U38" s="33"/>
      <c r="AA38" s="41" t="s">
        <v>59</v>
      </c>
      <c r="AB38" s="89"/>
    </row>
    <row r="39" spans="2:31" ht="18" customHeight="1" x14ac:dyDescent="0.25">
      <c r="B39" s="60" t="s">
        <v>26</v>
      </c>
      <c r="C39" s="60" t="s">
        <v>52</v>
      </c>
      <c r="D39" s="61" t="s">
        <v>27</v>
      </c>
      <c r="E39" s="157" t="s">
        <v>30</v>
      </c>
      <c r="F39" s="158"/>
      <c r="G39" s="158"/>
      <c r="H39" s="159"/>
      <c r="I39" s="133" t="s">
        <v>24</v>
      </c>
      <c r="J39" s="160"/>
      <c r="K39" s="84" t="s">
        <v>98</v>
      </c>
      <c r="L39" s="84" t="s">
        <v>85</v>
      </c>
      <c r="M39" s="161" t="s">
        <v>48</v>
      </c>
      <c r="N39" s="162"/>
      <c r="O39" s="84" t="s">
        <v>23</v>
      </c>
      <c r="P39" s="163"/>
      <c r="Q39" s="163"/>
      <c r="R39" s="164"/>
      <c r="S39" s="165"/>
      <c r="T39" s="79"/>
      <c r="U39" s="33"/>
      <c r="Z39" s="34"/>
      <c r="AA39" s="41" t="s">
        <v>79</v>
      </c>
      <c r="AB39" s="87"/>
    </row>
    <row r="40" spans="2:31" ht="15.95" customHeight="1" x14ac:dyDescent="0.25">
      <c r="B40" s="85" t="str">
        <f>V10</f>
        <v/>
      </c>
      <c r="C40" s="85" t="str">
        <f>X10</f>
        <v/>
      </c>
      <c r="D40" s="85" t="str">
        <f>AA10</f>
        <v/>
      </c>
      <c r="E40" s="144" t="s">
        <v>16</v>
      </c>
      <c r="F40" s="144"/>
      <c r="G40" s="144"/>
      <c r="H40" s="144"/>
      <c r="I40" s="145">
        <f>P37</f>
        <v>0</v>
      </c>
      <c r="J40" s="145"/>
      <c r="K40" s="69" t="s">
        <v>6</v>
      </c>
      <c r="L40" s="70"/>
      <c r="M40" s="139" t="str">
        <f>IFERROR(VLOOKUP($L$14,'Per Diem References'!$A$1:$D$6,2,FALSE)," ")</f>
        <v xml:space="preserve"> </v>
      </c>
      <c r="N40" s="140"/>
      <c r="O40" s="75" t="str">
        <f>IFERROR(SUM(L40*M40)," ")</f>
        <v xml:space="preserve"> </v>
      </c>
      <c r="P40" s="80"/>
      <c r="Q40" s="81"/>
      <c r="R40" s="146"/>
      <c r="S40" s="147"/>
      <c r="T40" s="82"/>
      <c r="U40" s="33"/>
      <c r="Z40" s="34"/>
      <c r="AA40" s="41" t="s">
        <v>80</v>
      </c>
      <c r="AB40" s="87"/>
    </row>
    <row r="41" spans="2:31" ht="15.95" customHeight="1" thickBot="1" x14ac:dyDescent="0.3">
      <c r="B41" s="86" t="str">
        <f>V10</f>
        <v/>
      </c>
      <c r="C41" s="86" t="str">
        <f t="shared" ref="C41:C45" si="4">$C40</f>
        <v/>
      </c>
      <c r="D41" s="86" t="str">
        <f t="shared" ref="D41:D45" si="5">$D40</f>
        <v/>
      </c>
      <c r="E41" s="148" t="s">
        <v>17</v>
      </c>
      <c r="F41" s="148"/>
      <c r="G41" s="148"/>
      <c r="H41" s="148"/>
      <c r="I41" s="145">
        <f>R37</f>
        <v>0</v>
      </c>
      <c r="J41" s="149"/>
      <c r="K41" s="68" t="s">
        <v>7</v>
      </c>
      <c r="L41" s="57"/>
      <c r="M41" s="139" t="str">
        <f>IFERROR(VLOOKUP($L$14,'Per Diem References'!$A$1:$D$6,3,FALSE)," ")</f>
        <v xml:space="preserve"> </v>
      </c>
      <c r="N41" s="140"/>
      <c r="O41" s="75" t="str">
        <f t="shared" ref="O41:O42" si="6">IFERROR(SUM(L41*M41)," ")</f>
        <v xml:space="preserve"> </v>
      </c>
      <c r="P41" s="33"/>
      <c r="Q41" s="33"/>
      <c r="R41" s="33"/>
      <c r="AA41" s="41" t="s">
        <v>105</v>
      </c>
      <c r="AB41" s="87"/>
    </row>
    <row r="42" spans="2:31" ht="15.95" customHeight="1" thickBot="1" x14ac:dyDescent="0.3">
      <c r="B42" s="86" t="str">
        <f t="shared" ref="B42:B45" si="7">$B41</f>
        <v/>
      </c>
      <c r="C42" s="86" t="str">
        <f t="shared" si="4"/>
        <v/>
      </c>
      <c r="D42" s="86" t="str">
        <f t="shared" si="5"/>
        <v/>
      </c>
      <c r="E42" s="129"/>
      <c r="F42" s="129"/>
      <c r="G42" s="129"/>
      <c r="H42" s="129"/>
      <c r="I42" s="130"/>
      <c r="J42" s="138"/>
      <c r="K42" s="68" t="s">
        <v>9</v>
      </c>
      <c r="L42" s="57"/>
      <c r="M42" s="139" t="str">
        <f>IFERROR(VLOOKUP($L$14,'Per Diem References'!$A$1:$D$6,4,FALSE)," ")</f>
        <v xml:space="preserve"> </v>
      </c>
      <c r="N42" s="140"/>
      <c r="O42" s="75" t="str">
        <f t="shared" si="6"/>
        <v xml:space="preserve"> </v>
      </c>
      <c r="AA42" s="41" t="s">
        <v>58</v>
      </c>
      <c r="AB42" s="66">
        <f>AB37-AB38-AB39-AB40+AB41</f>
        <v>0</v>
      </c>
      <c r="AE42" s="88"/>
    </row>
    <row r="43" spans="2:31" ht="15.95" customHeight="1" x14ac:dyDescent="0.25">
      <c r="B43" s="86" t="str">
        <f t="shared" si="7"/>
        <v/>
      </c>
      <c r="C43" s="86" t="str">
        <f t="shared" si="4"/>
        <v/>
      </c>
      <c r="D43" s="86" t="str">
        <f t="shared" si="5"/>
        <v/>
      </c>
      <c r="E43" s="129"/>
      <c r="F43" s="129"/>
      <c r="G43" s="129"/>
      <c r="H43" s="129"/>
      <c r="I43" s="130"/>
      <c r="J43" s="130"/>
      <c r="K43" s="141" t="s">
        <v>8</v>
      </c>
      <c r="L43" s="142"/>
      <c r="M43" s="142"/>
      <c r="N43" s="143"/>
      <c r="O43" s="58">
        <f>SUM(O40:O42)</f>
        <v>0</v>
      </c>
    </row>
    <row r="44" spans="2:31" ht="15.95" customHeight="1" x14ac:dyDescent="0.25">
      <c r="B44" s="86" t="str">
        <f t="shared" si="7"/>
        <v/>
      </c>
      <c r="C44" s="86" t="str">
        <f t="shared" si="4"/>
        <v/>
      </c>
      <c r="D44" s="86" t="str">
        <f t="shared" si="5"/>
        <v/>
      </c>
      <c r="E44" s="129"/>
      <c r="F44" s="129"/>
      <c r="G44" s="129"/>
      <c r="H44" s="129"/>
      <c r="I44" s="130"/>
      <c r="J44" s="130"/>
      <c r="K44" s="131" t="s">
        <v>96</v>
      </c>
      <c r="L44" s="131"/>
      <c r="M44" s="131"/>
      <c r="N44" s="131"/>
      <c r="O44" s="131"/>
      <c r="Q44" s="127"/>
      <c r="R44" s="127"/>
      <c r="S44" s="127"/>
      <c r="T44" s="127"/>
      <c r="U44" s="127"/>
      <c r="V44" s="127"/>
      <c r="W44" s="127"/>
      <c r="X44" s="127"/>
      <c r="Y44" s="127"/>
      <c r="AB44" s="36"/>
    </row>
    <row r="45" spans="2:31" ht="15.95" customHeight="1" x14ac:dyDescent="0.25">
      <c r="B45" s="86" t="str">
        <f t="shared" si="7"/>
        <v/>
      </c>
      <c r="C45" s="86" t="str">
        <f t="shared" si="4"/>
        <v/>
      </c>
      <c r="D45" s="86" t="str">
        <f t="shared" si="5"/>
        <v/>
      </c>
      <c r="E45" s="129"/>
      <c r="F45" s="129"/>
      <c r="G45" s="129"/>
      <c r="H45" s="129"/>
      <c r="I45" s="130"/>
      <c r="J45" s="130"/>
      <c r="K45" s="132" t="s">
        <v>92</v>
      </c>
      <c r="L45" s="133"/>
      <c r="M45" s="134" t="s">
        <v>93</v>
      </c>
      <c r="N45" s="135"/>
      <c r="O45" s="78" t="s">
        <v>106</v>
      </c>
      <c r="Q45" s="136" t="s">
        <v>94</v>
      </c>
      <c r="R45" s="137"/>
      <c r="S45" s="137"/>
      <c r="T45" s="137"/>
      <c r="U45" s="137"/>
      <c r="V45" s="137"/>
      <c r="W45" s="137"/>
      <c r="X45" s="137"/>
      <c r="Y45" s="137"/>
      <c r="AB45" s="83" t="s">
        <v>2</v>
      </c>
    </row>
    <row r="46" spans="2:31" ht="15.95" customHeight="1" x14ac:dyDescent="0.25">
      <c r="B46" s="56"/>
      <c r="C46" s="56"/>
      <c r="D46" s="56"/>
      <c r="E46" s="120"/>
      <c r="F46" s="120"/>
      <c r="G46" s="120"/>
      <c r="H46" s="120"/>
      <c r="I46" s="121"/>
      <c r="J46" s="121"/>
      <c r="K46" s="92"/>
      <c r="L46" s="93"/>
      <c r="M46" s="122">
        <f>IF(L46&gt;0,AB37,0)</f>
        <v>0</v>
      </c>
      <c r="N46" s="123"/>
      <c r="O46" s="90">
        <f>IF((M46-L46)&gt;0,L46-M46,0)</f>
        <v>0</v>
      </c>
      <c r="P46" s="22"/>
      <c r="Q46" s="124"/>
      <c r="R46" s="125"/>
      <c r="S46" s="125"/>
      <c r="T46" s="125"/>
      <c r="U46" s="125"/>
      <c r="V46" s="125"/>
      <c r="W46" s="125"/>
      <c r="X46" s="125"/>
      <c r="Y46" s="125"/>
      <c r="AA46" s="102"/>
    </row>
    <row r="47" spans="2:31" ht="15.95" customHeight="1" thickBot="1" x14ac:dyDescent="0.3">
      <c r="B47" s="56"/>
      <c r="C47" s="56"/>
      <c r="D47" s="56"/>
      <c r="E47" s="120"/>
      <c r="F47" s="120"/>
      <c r="G47" s="120"/>
      <c r="H47" s="120"/>
      <c r="I47" s="126"/>
      <c r="J47" s="126"/>
      <c r="Q47" s="127"/>
      <c r="R47" s="128"/>
      <c r="S47" s="128"/>
      <c r="T47" s="128"/>
      <c r="U47" s="128"/>
      <c r="V47" s="128"/>
      <c r="W47" s="128"/>
      <c r="X47" s="128"/>
      <c r="Y47" s="128"/>
      <c r="AA47" s="102"/>
      <c r="AB47" s="36"/>
    </row>
    <row r="48" spans="2:31" ht="15.75" customHeight="1" thickBot="1" x14ac:dyDescent="0.3">
      <c r="B48" s="111" t="s">
        <v>57</v>
      </c>
      <c r="C48" s="111"/>
      <c r="D48" s="111"/>
      <c r="E48" s="111"/>
      <c r="F48" s="111"/>
      <c r="G48" s="111"/>
      <c r="H48" s="111"/>
      <c r="I48" s="112">
        <f>SUM(I40:J47)</f>
        <v>0</v>
      </c>
      <c r="J48" s="113"/>
      <c r="L48" s="114"/>
      <c r="M48" s="114"/>
      <c r="N48" s="114"/>
      <c r="O48" s="115"/>
      <c r="P48" s="115"/>
      <c r="Q48" s="116" t="s">
        <v>95</v>
      </c>
      <c r="R48" s="117"/>
      <c r="S48" s="117"/>
      <c r="T48" s="117"/>
      <c r="U48" s="117"/>
      <c r="V48" s="117"/>
      <c r="W48" s="117"/>
      <c r="X48" s="117"/>
      <c r="Y48" s="117"/>
      <c r="AB48" s="83" t="s">
        <v>2</v>
      </c>
    </row>
    <row r="49" spans="2:28" ht="18" customHeight="1" x14ac:dyDescent="0.2">
      <c r="B49" s="40" t="s">
        <v>122</v>
      </c>
      <c r="C49" s="35"/>
      <c r="D49" s="22"/>
      <c r="E49" s="22"/>
      <c r="F49" s="22"/>
      <c r="L49" s="114" t="s">
        <v>45</v>
      </c>
      <c r="M49" s="114"/>
      <c r="N49" s="114"/>
      <c r="O49" s="115" t="s">
        <v>46</v>
      </c>
      <c r="P49" s="115"/>
      <c r="Q49" s="115" t="s">
        <v>54</v>
      </c>
      <c r="R49" s="118"/>
      <c r="S49" s="118"/>
      <c r="T49" s="118"/>
      <c r="U49" s="118"/>
      <c r="V49" s="119" t="s">
        <v>44</v>
      </c>
      <c r="W49" s="119"/>
      <c r="X49" s="119"/>
      <c r="Y49" s="115" t="s">
        <v>47</v>
      </c>
      <c r="Z49" s="115"/>
      <c r="AA49" s="115"/>
      <c r="AB49" s="115"/>
    </row>
    <row r="50" spans="2:28" ht="15.75" customHeight="1" x14ac:dyDescent="0.25">
      <c r="C50" s="35"/>
      <c r="D50" s="22"/>
      <c r="E50" s="22"/>
      <c r="F50" s="22"/>
      <c r="K50" s="102"/>
      <c r="L50" s="110" t="s">
        <v>81</v>
      </c>
      <c r="M50" s="110"/>
      <c r="N50" s="110"/>
      <c r="O50" s="110"/>
      <c r="P50" s="110"/>
      <c r="Q50" s="38"/>
      <c r="R50" s="94"/>
      <c r="S50" s="38"/>
      <c r="U50" s="38"/>
      <c r="Y50" s="39"/>
    </row>
    <row r="51" spans="2:28" ht="15.75" customHeight="1" x14ac:dyDescent="0.2">
      <c r="C51" s="35"/>
      <c r="D51" s="22"/>
      <c r="E51" s="22"/>
      <c r="F51" s="22"/>
      <c r="L51" s="35"/>
      <c r="M51" s="35"/>
      <c r="N51" s="22"/>
      <c r="O51" s="22"/>
    </row>
    <row r="52" spans="2:28" ht="15.75" customHeight="1" x14ac:dyDescent="0.2">
      <c r="C52" s="35"/>
      <c r="D52" s="22"/>
      <c r="E52" s="22"/>
      <c r="F52" s="22"/>
      <c r="L52" s="35"/>
      <c r="M52" s="35"/>
      <c r="N52" s="22"/>
      <c r="O52" s="22"/>
    </row>
    <row r="53" spans="2:28" ht="15.75" customHeight="1" x14ac:dyDescent="0.2">
      <c r="C53" s="35"/>
      <c r="D53" s="22"/>
      <c r="E53" s="22"/>
      <c r="F53" s="22"/>
      <c r="L53" s="35"/>
      <c r="M53" s="35"/>
      <c r="N53" s="22"/>
      <c r="O53" s="22"/>
    </row>
    <row r="54" spans="2:28" ht="15.75" customHeight="1" x14ac:dyDescent="0.2">
      <c r="C54" s="35"/>
      <c r="D54" s="22"/>
      <c r="E54" s="22"/>
      <c r="F54" s="22"/>
      <c r="L54" s="35"/>
      <c r="M54" s="35"/>
      <c r="N54" s="22"/>
      <c r="O54" s="22"/>
    </row>
    <row r="55" spans="2:28" ht="15.75" customHeight="1" x14ac:dyDescent="0.2">
      <c r="C55" s="35"/>
      <c r="D55" s="22"/>
      <c r="E55" s="22"/>
      <c r="F55" s="22"/>
      <c r="L55" s="35"/>
      <c r="M55" s="35"/>
      <c r="N55" s="22"/>
      <c r="O55" s="22"/>
    </row>
    <row r="56" spans="2:28" ht="15.75" customHeight="1" x14ac:dyDescent="0.2">
      <c r="C56" s="35"/>
      <c r="D56" s="22"/>
      <c r="E56" s="22"/>
      <c r="F56" s="22"/>
      <c r="L56" s="35"/>
      <c r="M56" s="35"/>
      <c r="N56" s="22"/>
      <c r="O56" s="22"/>
    </row>
    <row r="57" spans="2:28" ht="15.75" customHeight="1" x14ac:dyDescent="0.2">
      <c r="C57" s="35"/>
      <c r="D57" s="22"/>
      <c r="E57" s="22"/>
      <c r="F57" s="22"/>
      <c r="L57" s="35"/>
      <c r="M57" s="35"/>
      <c r="N57" s="22"/>
      <c r="O57" s="22"/>
    </row>
    <row r="58" spans="2:28" ht="15.75" customHeight="1" x14ac:dyDescent="0.2">
      <c r="C58" s="35"/>
      <c r="D58" s="22"/>
      <c r="E58" s="22"/>
      <c r="F58" s="22"/>
      <c r="L58" s="35"/>
      <c r="M58" s="35"/>
      <c r="N58" s="22"/>
      <c r="O58" s="22"/>
    </row>
    <row r="59" spans="2:28" ht="15.75" customHeight="1" x14ac:dyDescent="0.2">
      <c r="C59" s="35"/>
      <c r="D59" s="22"/>
      <c r="E59" s="22"/>
      <c r="F59" s="22"/>
      <c r="L59" s="35"/>
      <c r="M59" s="35"/>
      <c r="N59" s="22"/>
      <c r="O59" s="22"/>
    </row>
    <row r="60" spans="2:28" ht="15.75" customHeight="1" x14ac:dyDescent="0.2">
      <c r="C60" s="35"/>
      <c r="D60" s="22"/>
      <c r="E60" s="22"/>
      <c r="F60" s="22"/>
      <c r="L60" s="35"/>
      <c r="M60" s="35"/>
      <c r="N60" s="22"/>
      <c r="O60" s="22"/>
    </row>
    <row r="61" spans="2:28" ht="15.75" customHeight="1" x14ac:dyDescent="0.2">
      <c r="C61" s="35"/>
    </row>
    <row r="62" spans="2:28" ht="15.75" customHeight="1" x14ac:dyDescent="0.2"/>
    <row r="63" spans="2:28" ht="15.75" customHeight="1" x14ac:dyDescent="0.2"/>
    <row r="64" spans="2:28" ht="15.75" customHeight="1" x14ac:dyDescent="0.2"/>
    <row r="65" spans="18:27" ht="15.75" customHeight="1" x14ac:dyDescent="0.2"/>
    <row r="66" spans="18:27" ht="15.75" customHeight="1" x14ac:dyDescent="0.2"/>
    <row r="67" spans="18:27" ht="15.75" customHeight="1" x14ac:dyDescent="0.2"/>
    <row r="68" spans="18:27" x14ac:dyDescent="0.2">
      <c r="S68" s="22"/>
      <c r="T68" s="22"/>
      <c r="U68" s="22"/>
      <c r="V68" s="22"/>
      <c r="W68" s="22"/>
      <c r="X68" s="22"/>
      <c r="Y68" s="22"/>
      <c r="Z68" s="22"/>
      <c r="AA68" s="22"/>
    </row>
    <row r="69" spans="18:27" x14ac:dyDescent="0.2">
      <c r="R69" s="35"/>
      <c r="S69" s="22"/>
      <c r="T69" s="22"/>
      <c r="U69" s="22"/>
      <c r="V69" s="22"/>
      <c r="W69" s="22"/>
      <c r="X69" s="22"/>
      <c r="Y69" s="22"/>
      <c r="Z69" s="22"/>
      <c r="AA69" s="22"/>
    </row>
    <row r="70" spans="18:27" x14ac:dyDescent="0.2">
      <c r="R70" s="35"/>
    </row>
  </sheetData>
  <sheetProtection sheet="1" formatCells="0" formatColumns="0" formatRows="0" insertColumns="0" insertRows="0" deleteColumns="0" deleteRows="0" sort="0" autoFilter="0" pivotTables="0"/>
  <mergeCells count="242">
    <mergeCell ref="X1:X4"/>
    <mergeCell ref="G2:R2"/>
    <mergeCell ref="AA3:AB3"/>
    <mergeCell ref="C5:F5"/>
    <mergeCell ref="AA5:AB5"/>
    <mergeCell ref="D6:H6"/>
    <mergeCell ref="I6:K6"/>
    <mergeCell ref="L6:N6"/>
    <mergeCell ref="Q6:W6"/>
    <mergeCell ref="X6:AB6"/>
    <mergeCell ref="D14:I14"/>
    <mergeCell ref="L14:M14"/>
    <mergeCell ref="N14:O14"/>
    <mergeCell ref="P14:T14"/>
    <mergeCell ref="U14:W14"/>
    <mergeCell ref="X14:AB14"/>
    <mergeCell ref="D8:H8"/>
    <mergeCell ref="L8:O8"/>
    <mergeCell ref="D10:H10"/>
    <mergeCell ref="L10:M10"/>
    <mergeCell ref="N10:O10"/>
    <mergeCell ref="F12:AB12"/>
    <mergeCell ref="Q16:T16"/>
    <mergeCell ref="U16:W17"/>
    <mergeCell ref="X16:X17"/>
    <mergeCell ref="Y16:AA17"/>
    <mergeCell ref="AB16:AB17"/>
    <mergeCell ref="N17:O17"/>
    <mergeCell ref="R17:T17"/>
    <mergeCell ref="B16:C17"/>
    <mergeCell ref="D16:F17"/>
    <mergeCell ref="G16:J17"/>
    <mergeCell ref="K16:K17"/>
    <mergeCell ref="L16:M17"/>
    <mergeCell ref="N16:P16"/>
    <mergeCell ref="U18:W18"/>
    <mergeCell ref="Y18:AA18"/>
    <mergeCell ref="B19:C19"/>
    <mergeCell ref="D19:F19"/>
    <mergeCell ref="G19:J19"/>
    <mergeCell ref="L19:M19"/>
    <mergeCell ref="N19:O19"/>
    <mergeCell ref="R19:T19"/>
    <mergeCell ref="U19:W19"/>
    <mergeCell ref="Y19:AA19"/>
    <mergeCell ref="B18:C18"/>
    <mergeCell ref="D18:F18"/>
    <mergeCell ref="G18:J18"/>
    <mergeCell ref="L18:M18"/>
    <mergeCell ref="N18:O18"/>
    <mergeCell ref="R18:T18"/>
    <mergeCell ref="U20:W20"/>
    <mergeCell ref="Y20:AA20"/>
    <mergeCell ref="B21:C21"/>
    <mergeCell ref="D21:F21"/>
    <mergeCell ref="G21:J21"/>
    <mergeCell ref="L21:M21"/>
    <mergeCell ref="N21:O21"/>
    <mergeCell ref="R21:T21"/>
    <mergeCell ref="U21:W21"/>
    <mergeCell ref="Y21:AA21"/>
    <mergeCell ref="B20:C20"/>
    <mergeCell ref="D20:F20"/>
    <mergeCell ref="G20:J20"/>
    <mergeCell ref="L20:M20"/>
    <mergeCell ref="N20:O20"/>
    <mergeCell ref="R20:T20"/>
    <mergeCell ref="U22:W22"/>
    <mergeCell ref="Y22:AA22"/>
    <mergeCell ref="B23:C23"/>
    <mergeCell ref="D23:F23"/>
    <mergeCell ref="G23:J23"/>
    <mergeCell ref="L23:M23"/>
    <mergeCell ref="N23:O23"/>
    <mergeCell ref="R23:T23"/>
    <mergeCell ref="U23:W23"/>
    <mergeCell ref="Y23:AA23"/>
    <mergeCell ref="B22:C22"/>
    <mergeCell ref="D22:F22"/>
    <mergeCell ref="G22:J22"/>
    <mergeCell ref="L22:M22"/>
    <mergeCell ref="N22:O22"/>
    <mergeCell ref="R22:T22"/>
    <mergeCell ref="U24:W24"/>
    <mergeCell ref="Y24:AA24"/>
    <mergeCell ref="B25:C25"/>
    <mergeCell ref="D25:F25"/>
    <mergeCell ref="G25:J25"/>
    <mergeCell ref="L25:M25"/>
    <mergeCell ref="N25:O25"/>
    <mergeCell ref="R25:T25"/>
    <mergeCell ref="U25:W25"/>
    <mergeCell ref="Y25:AA25"/>
    <mergeCell ref="B24:C24"/>
    <mergeCell ref="D24:F24"/>
    <mergeCell ref="G24:J24"/>
    <mergeCell ref="L24:M24"/>
    <mergeCell ref="N24:O24"/>
    <mergeCell ref="R24:T24"/>
    <mergeCell ref="U26:W26"/>
    <mergeCell ref="Y26:AA26"/>
    <mergeCell ref="B27:C27"/>
    <mergeCell ref="D27:F27"/>
    <mergeCell ref="G27:J27"/>
    <mergeCell ref="L27:M27"/>
    <mergeCell ref="N27:O27"/>
    <mergeCell ref="R27:T27"/>
    <mergeCell ref="U27:W27"/>
    <mergeCell ref="Y27:AA27"/>
    <mergeCell ref="B26:C26"/>
    <mergeCell ref="D26:F26"/>
    <mergeCell ref="G26:J26"/>
    <mergeCell ref="L26:M26"/>
    <mergeCell ref="N26:O26"/>
    <mergeCell ref="R26:T26"/>
    <mergeCell ref="U28:W28"/>
    <mergeCell ref="Y28:AA28"/>
    <mergeCell ref="B29:C29"/>
    <mergeCell ref="D29:F29"/>
    <mergeCell ref="G29:J29"/>
    <mergeCell ref="L29:M29"/>
    <mergeCell ref="N29:O29"/>
    <mergeCell ref="R29:T29"/>
    <mergeCell ref="U29:W29"/>
    <mergeCell ref="Y29:AA29"/>
    <mergeCell ref="B28:C28"/>
    <mergeCell ref="D28:F28"/>
    <mergeCell ref="G28:J28"/>
    <mergeCell ref="L28:M28"/>
    <mergeCell ref="N28:O28"/>
    <mergeCell ref="R28:T28"/>
    <mergeCell ref="U30:W30"/>
    <mergeCell ref="Y30:AA30"/>
    <mergeCell ref="B31:C31"/>
    <mergeCell ref="D31:F31"/>
    <mergeCell ref="G31:J31"/>
    <mergeCell ref="L31:M31"/>
    <mergeCell ref="N31:O31"/>
    <mergeCell ref="R31:T31"/>
    <mergeCell ref="U31:W31"/>
    <mergeCell ref="Y31:AA31"/>
    <mergeCell ref="B30:C30"/>
    <mergeCell ref="D30:F30"/>
    <mergeCell ref="G30:J30"/>
    <mergeCell ref="L30:M30"/>
    <mergeCell ref="N30:O30"/>
    <mergeCell ref="R30:T30"/>
    <mergeCell ref="U32:W32"/>
    <mergeCell ref="Y32:AA32"/>
    <mergeCell ref="B33:C33"/>
    <mergeCell ref="D33:F33"/>
    <mergeCell ref="G33:J33"/>
    <mergeCell ref="L33:M33"/>
    <mergeCell ref="N33:O33"/>
    <mergeCell ref="R33:T33"/>
    <mergeCell ref="U33:W33"/>
    <mergeCell ref="Y33:AA33"/>
    <mergeCell ref="B32:C32"/>
    <mergeCell ref="D32:F32"/>
    <mergeCell ref="G32:J32"/>
    <mergeCell ref="L32:M32"/>
    <mergeCell ref="N32:O32"/>
    <mergeCell ref="R32:T32"/>
    <mergeCell ref="U34:W34"/>
    <mergeCell ref="Y34:AA34"/>
    <mergeCell ref="B35:C35"/>
    <mergeCell ref="D35:F35"/>
    <mergeCell ref="G35:J35"/>
    <mergeCell ref="L35:M35"/>
    <mergeCell ref="N35:O35"/>
    <mergeCell ref="R35:T35"/>
    <mergeCell ref="U35:W35"/>
    <mergeCell ref="Y35:AA35"/>
    <mergeCell ref="B34:C34"/>
    <mergeCell ref="D34:F34"/>
    <mergeCell ref="G34:J34"/>
    <mergeCell ref="L34:M34"/>
    <mergeCell ref="N34:O34"/>
    <mergeCell ref="R34:T34"/>
    <mergeCell ref="Y36:AA36"/>
    <mergeCell ref="B37:C37"/>
    <mergeCell ref="D37:F37"/>
    <mergeCell ref="G37:J37"/>
    <mergeCell ref="L37:M37"/>
    <mergeCell ref="N37:O37"/>
    <mergeCell ref="R37:T37"/>
    <mergeCell ref="U37:W37"/>
    <mergeCell ref="Y37:AA37"/>
    <mergeCell ref="B36:C36"/>
    <mergeCell ref="D36:F36"/>
    <mergeCell ref="G36:M36"/>
    <mergeCell ref="N36:O36"/>
    <mergeCell ref="R36:T36"/>
    <mergeCell ref="U36:W36"/>
    <mergeCell ref="R40:S40"/>
    <mergeCell ref="E41:H41"/>
    <mergeCell ref="I41:J41"/>
    <mergeCell ref="M41:N41"/>
    <mergeCell ref="B38:J38"/>
    <mergeCell ref="K38:O38"/>
    <mergeCell ref="P38:T38"/>
    <mergeCell ref="E39:H39"/>
    <mergeCell ref="I39:J39"/>
    <mergeCell ref="M39:N39"/>
    <mergeCell ref="P39:Q39"/>
    <mergeCell ref="R39:S39"/>
    <mergeCell ref="E42:H42"/>
    <mergeCell ref="I42:J42"/>
    <mergeCell ref="M42:N42"/>
    <mergeCell ref="E43:H43"/>
    <mergeCell ref="I43:J43"/>
    <mergeCell ref="K43:N43"/>
    <mergeCell ref="E40:H40"/>
    <mergeCell ref="I40:J40"/>
    <mergeCell ref="M40:N40"/>
    <mergeCell ref="E46:H46"/>
    <mergeCell ref="I46:J46"/>
    <mergeCell ref="M46:N46"/>
    <mergeCell ref="Q46:Y46"/>
    <mergeCell ref="E47:H47"/>
    <mergeCell ref="I47:J47"/>
    <mergeCell ref="Q47:Y47"/>
    <mergeCell ref="E44:H44"/>
    <mergeCell ref="I44:J44"/>
    <mergeCell ref="K44:O44"/>
    <mergeCell ref="Q44:Y44"/>
    <mergeCell ref="E45:H45"/>
    <mergeCell ref="I45:J45"/>
    <mergeCell ref="K45:L45"/>
    <mergeCell ref="M45:N45"/>
    <mergeCell ref="Q45:Y45"/>
    <mergeCell ref="L50:P50"/>
    <mergeCell ref="B48:H48"/>
    <mergeCell ref="I48:J48"/>
    <mergeCell ref="L48:N48"/>
    <mergeCell ref="O48:P48"/>
    <mergeCell ref="Q48:Y48"/>
    <mergeCell ref="L49:N49"/>
    <mergeCell ref="O49:P49"/>
    <mergeCell ref="Q49:U49"/>
    <mergeCell ref="V49:X49"/>
    <mergeCell ref="Y49:AB49"/>
  </mergeCells>
  <conditionalFormatting sqref="B18:L35">
    <cfRule type="expression" dxfId="2" priority="1">
      <formula>MOD(ROW(),2)=0</formula>
    </cfRule>
  </conditionalFormatting>
  <conditionalFormatting sqref="N18:O35">
    <cfRule type="expression" dxfId="1" priority="134">
      <formula>MOD(ROW(),2)=0</formula>
    </cfRule>
  </conditionalFormatting>
  <conditionalFormatting sqref="U18:U35 X18:AA35">
    <cfRule type="expression" dxfId="0" priority="18">
      <formula>MOD(ROW(),2)=0</formula>
    </cfRule>
  </conditionalFormatting>
  <dataValidations count="3">
    <dataValidation type="list" allowBlank="1" showInputMessage="1" showErrorMessage="1" sqref="K46" xr:uid="{0434A676-ED53-4C26-B4C5-6F5563DC2936}">
      <formula1>"YES,NO"</formula1>
    </dataValidation>
    <dataValidation type="list" allowBlank="1" showInputMessage="1" showErrorMessage="1" sqref="P40" xr:uid="{581C3815-B943-4DFB-871F-F298A57122EF}">
      <formula1>"Y - YES,N - NO"</formula1>
    </dataValidation>
    <dataValidation type="list" allowBlank="1" showInputMessage="1" showErrorMessage="1" sqref="L14:M14" xr:uid="{961CA62B-32F0-466E-9D56-A31CDFAEC5CB}">
      <formula1>"68,74,80,86,92"</formula1>
    </dataValidation>
  </dataValidations>
  <hyperlinks>
    <hyperlink ref="O49" r:id="rId1" xr:uid="{AE12BC74-D34B-4497-8707-C60763C029A1}"/>
    <hyperlink ref="V49" r:id="rId2" xr:uid="{BF84CAB1-FF32-4CD9-9122-169B1BCE3A74}"/>
    <hyperlink ref="L49" r:id="rId3" xr:uid="{1CB66187-F49D-431E-8755-7206BB8B3266}"/>
    <hyperlink ref="Y49" r:id="rId4" xr:uid="{0045DA6E-6F21-4B5A-A23F-4268C9272C0A}"/>
    <hyperlink ref="Q49" r:id="rId5" display="Foreign M&amp;IE Components" xr:uid="{207B0DB0-A6B6-4940-A578-78148C6B58A0}"/>
  </hyperlinks>
  <printOptions horizontalCentered="1"/>
  <pageMargins left="0.15" right="0.15" top="0.25" bottom="0.05" header="0.3" footer="0.25"/>
  <pageSetup scale="66" orientation="landscape" r:id="rId6"/>
  <headerFooter alignWithMargins="0"/>
  <drawing r:id="rId7"/>
  <legacyDrawing r:id="rId8"/>
  <controls>
    <mc:AlternateContent xmlns:mc="http://schemas.openxmlformats.org/markup-compatibility/2006">
      <mc:Choice Requires="x14">
        <control shapeId="1030" r:id="rId9" name="CommandButton1">
          <controlPr defaultSize="0" autoLine="0" r:id="rId10">
            <anchor moveWithCells="1">
              <from>
                <xdr:col>24</xdr:col>
                <xdr:colOff>428625</xdr:colOff>
                <xdr:row>5</xdr:row>
                <xdr:rowOff>114300</xdr:rowOff>
              </from>
              <to>
                <xdr:col>27</xdr:col>
                <xdr:colOff>485775</xdr:colOff>
                <xdr:row>7</xdr:row>
                <xdr:rowOff>152400</xdr:rowOff>
              </to>
            </anchor>
          </controlPr>
        </control>
      </mc:Choice>
      <mc:Fallback>
        <control shapeId="1030" r:id="rId9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720144C-2F18-4291-AE97-0ED3AE3C0415}">
          <x14:formula1>
            <xm:f>References!$B$17:$B$21</xm:f>
          </x14:formula1>
          <xm:sqref>X14:AB14</xm:sqref>
        </x14:dataValidation>
        <x14:dataValidation type="list" allowBlank="1" showInputMessage="1" showErrorMessage="1" xr:uid="{E884B2B9-3D50-4BBC-AC47-14B7B16E5114}">
          <x14:formula1>
            <xm:f>References!$A$17:$A$25</xm:f>
          </x14:formula1>
          <xm:sqref>Q6:W6</xm:sqref>
        </x14:dataValidation>
        <x14:dataValidation type="list" allowBlank="1" showInputMessage="1" showErrorMessage="1" xr:uid="{C811893D-600B-4D9C-B208-9FB1FBECC87E}">
          <x14:formula1>
            <xm:f>References!$A$28:$A$30</xm:f>
          </x14:formula1>
          <xm:sqref>D18:F35</xm:sqref>
        </x14:dataValidation>
        <x14:dataValidation type="list" allowBlank="1" showInputMessage="1" showErrorMessage="1" xr:uid="{737F4572-2BF8-45CF-AC1C-7EE878E43D84}">
          <x14:formula1>
            <xm:f>References!$D$9:$D$12</xm:f>
          </x14:formula1>
          <xm:sqref>E40:H41</xm:sqref>
        </x14:dataValidation>
        <x14:dataValidation type="list" allowBlank="1" showInputMessage="1" showErrorMessage="1" xr:uid="{B6523004-8A23-42B3-B1BE-733AE39A6E01}">
          <x14:formula1>
            <xm:f>References!$D$4:$D$12</xm:f>
          </x14:formula1>
          <xm:sqref>E42:H45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4"/>
  <sheetViews>
    <sheetView workbookViewId="0">
      <selection activeCell="D22" sqref="D22"/>
    </sheetView>
  </sheetViews>
  <sheetFormatPr defaultColWidth="9.140625" defaultRowHeight="15.75" x14ac:dyDescent="0.25"/>
  <cols>
    <col min="1" max="1" width="37.5703125" style="43" customWidth="1"/>
    <col min="2" max="2" width="37.140625" style="43" bestFit="1" customWidth="1"/>
    <col min="3" max="3" width="58" style="43" bestFit="1" customWidth="1"/>
    <col min="4" max="4" width="40.5703125" style="43" bestFit="1" customWidth="1"/>
    <col min="5" max="16384" width="9.140625" style="1"/>
  </cols>
  <sheetData>
    <row r="1" spans="1:8" x14ac:dyDescent="0.25">
      <c r="A1" s="2" t="s">
        <v>11</v>
      </c>
      <c r="B1" s="1"/>
      <c r="C1" s="1"/>
      <c r="D1" s="1"/>
    </row>
    <row r="2" spans="1:8" ht="15" x14ac:dyDescent="0.2">
      <c r="A2" s="1"/>
      <c r="B2" s="1"/>
      <c r="C2" s="1"/>
      <c r="D2" s="1"/>
    </row>
    <row r="3" spans="1:8" x14ac:dyDescent="0.25">
      <c r="A3" s="3" t="s">
        <v>12</v>
      </c>
      <c r="B3" s="3" t="s">
        <v>13</v>
      </c>
      <c r="C3" s="3" t="s">
        <v>0</v>
      </c>
      <c r="D3" s="3" t="s">
        <v>28</v>
      </c>
    </row>
    <row r="4" spans="1:8" ht="15" x14ac:dyDescent="0.2">
      <c r="A4" s="1" t="s">
        <v>116</v>
      </c>
      <c r="B4" s="1" t="s">
        <v>72</v>
      </c>
      <c r="C4" s="1" t="s">
        <v>73</v>
      </c>
      <c r="D4" s="1" t="s">
        <v>119</v>
      </c>
      <c r="H4" s="1" t="s">
        <v>111</v>
      </c>
    </row>
    <row r="5" spans="1:8" ht="15" x14ac:dyDescent="0.2">
      <c r="A5" s="1" t="s">
        <v>116</v>
      </c>
      <c r="B5" s="1" t="s">
        <v>74</v>
      </c>
      <c r="C5" s="1" t="s">
        <v>75</v>
      </c>
      <c r="D5" s="1" t="s">
        <v>112</v>
      </c>
    </row>
    <row r="6" spans="1:8" ht="15" x14ac:dyDescent="0.2">
      <c r="A6" s="1" t="s">
        <v>116</v>
      </c>
      <c r="B6" s="1" t="s">
        <v>14</v>
      </c>
      <c r="C6" s="1" t="s">
        <v>117</v>
      </c>
      <c r="D6" s="1" t="s">
        <v>18</v>
      </c>
    </row>
    <row r="7" spans="1:8" ht="15" x14ac:dyDescent="0.2">
      <c r="A7" s="1" t="s">
        <v>68</v>
      </c>
      <c r="B7" s="1" t="s">
        <v>1</v>
      </c>
      <c r="C7" s="1" t="s">
        <v>1</v>
      </c>
      <c r="D7" s="1" t="s">
        <v>15</v>
      </c>
    </row>
    <row r="8" spans="1:8" ht="15" x14ac:dyDescent="0.2">
      <c r="A8" s="1" t="s">
        <v>68</v>
      </c>
      <c r="B8" s="1" t="s">
        <v>5</v>
      </c>
      <c r="C8" s="1" t="s">
        <v>69</v>
      </c>
      <c r="D8" s="1" t="s">
        <v>16</v>
      </c>
    </row>
    <row r="9" spans="1:8" ht="15" x14ac:dyDescent="0.2">
      <c r="A9" s="1" t="s">
        <v>68</v>
      </c>
      <c r="B9" s="1" t="s">
        <v>10</v>
      </c>
      <c r="C9" s="1" t="s">
        <v>70</v>
      </c>
      <c r="D9" s="1" t="s">
        <v>78</v>
      </c>
      <c r="H9" s="1" t="s">
        <v>111</v>
      </c>
    </row>
    <row r="10" spans="1:8" ht="15" x14ac:dyDescent="0.2">
      <c r="A10" s="1" t="s">
        <v>68</v>
      </c>
      <c r="B10" s="1" t="s">
        <v>113</v>
      </c>
      <c r="C10" s="1" t="s">
        <v>114</v>
      </c>
      <c r="D10" s="1" t="s">
        <v>115</v>
      </c>
      <c r="H10" s="1" t="s">
        <v>111</v>
      </c>
    </row>
    <row r="11" spans="1:8" ht="15" x14ac:dyDescent="0.2">
      <c r="A11" s="1" t="s">
        <v>68</v>
      </c>
      <c r="B11" s="1" t="s">
        <v>76</v>
      </c>
      <c r="C11" s="1" t="s">
        <v>77</v>
      </c>
      <c r="D11" s="1" t="s">
        <v>67</v>
      </c>
    </row>
    <row r="12" spans="1:8" ht="15" x14ac:dyDescent="0.2">
      <c r="A12" s="1" t="s">
        <v>68</v>
      </c>
      <c r="B12" s="1" t="s">
        <v>71</v>
      </c>
      <c r="C12" s="1" t="s">
        <v>71</v>
      </c>
      <c r="D12" s="42" t="s">
        <v>82</v>
      </c>
    </row>
    <row r="13" spans="1:8" ht="15" x14ac:dyDescent="0.2">
      <c r="A13" s="1"/>
      <c r="B13" s="1"/>
      <c r="C13" s="1"/>
      <c r="D13" s="1"/>
    </row>
    <row r="14" spans="1:8" ht="15" x14ac:dyDescent="0.2">
      <c r="A14" s="1"/>
      <c r="B14" s="1"/>
      <c r="C14" s="1"/>
      <c r="D14" s="1"/>
    </row>
    <row r="15" spans="1:8" ht="15" x14ac:dyDescent="0.2">
      <c r="A15" s="1"/>
      <c r="B15" s="1"/>
      <c r="C15" s="1"/>
      <c r="D15" s="1"/>
    </row>
    <row r="16" spans="1:8" x14ac:dyDescent="0.25">
      <c r="A16" s="2" t="s">
        <v>19</v>
      </c>
      <c r="B16" s="2" t="s">
        <v>99</v>
      </c>
      <c r="C16" s="1"/>
      <c r="D16" s="1"/>
    </row>
    <row r="17" spans="1:4" ht="15" x14ac:dyDescent="0.2">
      <c r="A17" s="1" t="s">
        <v>38</v>
      </c>
      <c r="B17" s="1" t="s">
        <v>103</v>
      </c>
      <c r="C17" s="1"/>
      <c r="D17" s="1"/>
    </row>
    <row r="18" spans="1:4" ht="15" x14ac:dyDescent="0.2">
      <c r="A18" s="1" t="s">
        <v>39</v>
      </c>
      <c r="B18" s="1" t="s">
        <v>100</v>
      </c>
      <c r="C18" s="1"/>
      <c r="D18" s="1"/>
    </row>
    <row r="19" spans="1:4" ht="15" x14ac:dyDescent="0.2">
      <c r="A19" s="1" t="s">
        <v>40</v>
      </c>
      <c r="B19" s="1" t="s">
        <v>101</v>
      </c>
      <c r="C19" s="1"/>
      <c r="D19" s="1"/>
    </row>
    <row r="20" spans="1:4" ht="15" x14ac:dyDescent="0.2">
      <c r="A20" s="1" t="s">
        <v>41</v>
      </c>
      <c r="B20" s="1" t="s">
        <v>104</v>
      </c>
      <c r="C20" s="1"/>
      <c r="D20" s="1"/>
    </row>
    <row r="21" spans="1:4" ht="15" x14ac:dyDescent="0.2">
      <c r="A21" s="1" t="s">
        <v>42</v>
      </c>
      <c r="B21" s="1" t="s">
        <v>102</v>
      </c>
      <c r="C21" s="1"/>
      <c r="D21" s="1"/>
    </row>
    <row r="22" spans="1:4" ht="15" x14ac:dyDescent="0.2">
      <c r="A22" s="1" t="s">
        <v>43</v>
      </c>
      <c r="B22" s="1"/>
      <c r="C22" s="1"/>
      <c r="D22" s="1"/>
    </row>
    <row r="23" spans="1:4" ht="15" x14ac:dyDescent="0.2">
      <c r="A23" s="1" t="s">
        <v>108</v>
      </c>
      <c r="B23" s="1"/>
      <c r="C23" s="1"/>
      <c r="D23" s="1"/>
    </row>
    <row r="24" spans="1:4" ht="15" x14ac:dyDescent="0.2">
      <c r="A24" s="1" t="s">
        <v>109</v>
      </c>
      <c r="B24" s="1"/>
      <c r="C24" s="1"/>
      <c r="D24" s="1"/>
    </row>
    <row r="25" spans="1:4" ht="15" x14ac:dyDescent="0.2">
      <c r="A25" s="1" t="s">
        <v>110</v>
      </c>
      <c r="B25" s="1"/>
      <c r="C25" s="1"/>
      <c r="D25" s="1"/>
    </row>
    <row r="26" spans="1:4" ht="15" x14ac:dyDescent="0.2">
      <c r="A26" s="1"/>
      <c r="B26" s="1"/>
      <c r="C26" s="1"/>
      <c r="D26" s="1"/>
    </row>
    <row r="27" spans="1:4" ht="15" x14ac:dyDescent="0.2">
      <c r="A27" s="1" t="s">
        <v>31</v>
      </c>
      <c r="B27" s="1"/>
      <c r="C27" s="1"/>
      <c r="D27" s="1"/>
    </row>
    <row r="28" spans="1:4" ht="15" x14ac:dyDescent="0.2">
      <c r="A28" s="1" t="s">
        <v>55</v>
      </c>
      <c r="B28" s="1"/>
      <c r="C28" s="1"/>
      <c r="D28" s="1"/>
    </row>
    <row r="29" spans="1:4" ht="15" x14ac:dyDescent="0.2">
      <c r="A29" s="1" t="s">
        <v>56</v>
      </c>
      <c r="B29" s="1"/>
      <c r="C29" s="1"/>
      <c r="D29" s="1"/>
    </row>
    <row r="30" spans="1:4" ht="15" x14ac:dyDescent="0.2">
      <c r="A30" s="1" t="s">
        <v>53</v>
      </c>
      <c r="B30" s="1"/>
      <c r="C30" s="1"/>
      <c r="D30" s="1"/>
    </row>
    <row r="31" spans="1:4" ht="15" x14ac:dyDescent="0.2">
      <c r="A31" s="1"/>
      <c r="B31" s="1"/>
      <c r="C31" s="1"/>
      <c r="D31" s="1"/>
    </row>
    <row r="32" spans="1:4" ht="15" x14ac:dyDescent="0.2">
      <c r="A32" s="1"/>
      <c r="B32" s="1"/>
      <c r="C32" s="1"/>
      <c r="D32" s="1"/>
    </row>
    <row r="33" s="1" customFormat="1" ht="15" x14ac:dyDescent="0.2"/>
    <row r="34" s="1" customFormat="1" ht="15" x14ac:dyDescent="0.2"/>
  </sheetData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E431-C319-4735-ABEC-63D68B747F9B}">
  <sheetPr codeName="Sheet3"/>
  <dimension ref="A1:F5"/>
  <sheetViews>
    <sheetView workbookViewId="0">
      <selection activeCell="C11" sqref="C11"/>
    </sheetView>
  </sheetViews>
  <sheetFormatPr defaultRowHeight="12.75" x14ac:dyDescent="0.2"/>
  <cols>
    <col min="1" max="4" width="13" style="71" customWidth="1"/>
    <col min="5" max="16384" width="9.140625" style="71"/>
  </cols>
  <sheetData>
    <row r="1" spans="1:6" ht="13.5" thickBot="1" x14ac:dyDescent="0.25">
      <c r="A1" s="103">
        <v>68</v>
      </c>
      <c r="B1" s="104">
        <v>16</v>
      </c>
      <c r="C1" s="104">
        <v>19</v>
      </c>
      <c r="D1" s="104">
        <v>28</v>
      </c>
      <c r="E1" s="104">
        <v>5</v>
      </c>
      <c r="F1" s="105">
        <v>51</v>
      </c>
    </row>
    <row r="2" spans="1:6" ht="13.5" thickBot="1" x14ac:dyDescent="0.25">
      <c r="A2" s="106">
        <v>74</v>
      </c>
      <c r="B2" s="107">
        <v>18</v>
      </c>
      <c r="C2" s="107">
        <v>20</v>
      </c>
      <c r="D2" s="107">
        <v>31</v>
      </c>
      <c r="E2" s="107">
        <v>5</v>
      </c>
      <c r="F2" s="108">
        <v>55.5</v>
      </c>
    </row>
    <row r="3" spans="1:6" ht="13.5" thickBot="1" x14ac:dyDescent="0.25">
      <c r="A3" s="103">
        <v>80</v>
      </c>
      <c r="B3" s="104">
        <v>20</v>
      </c>
      <c r="C3" s="104">
        <v>22</v>
      </c>
      <c r="D3" s="104">
        <v>33</v>
      </c>
      <c r="E3" s="104">
        <v>5</v>
      </c>
      <c r="F3" s="105">
        <v>60</v>
      </c>
    </row>
    <row r="4" spans="1:6" ht="13.5" thickBot="1" x14ac:dyDescent="0.25">
      <c r="A4" s="106">
        <v>86</v>
      </c>
      <c r="B4" s="107">
        <v>22</v>
      </c>
      <c r="C4" s="107">
        <v>23</v>
      </c>
      <c r="D4" s="107">
        <v>36</v>
      </c>
      <c r="E4" s="107">
        <v>5</v>
      </c>
      <c r="F4" s="108">
        <v>64.5</v>
      </c>
    </row>
    <row r="5" spans="1:6" ht="13.5" thickBot="1" x14ac:dyDescent="0.25">
      <c r="A5" s="103">
        <v>92</v>
      </c>
      <c r="B5" s="104">
        <v>23</v>
      </c>
      <c r="C5" s="104">
        <v>26</v>
      </c>
      <c r="D5" s="104">
        <v>38</v>
      </c>
      <c r="E5" s="104">
        <v>5</v>
      </c>
      <c r="F5" s="105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report</vt:lpstr>
      <vt:lpstr>References</vt:lpstr>
      <vt:lpstr>Per Diem References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Snellenbarger</dc:creator>
  <cp:keywords/>
  <dc:description/>
  <cp:lastModifiedBy>Cindy Snellenbarger</cp:lastModifiedBy>
  <cp:lastPrinted>2021-11-02T21:13:58Z</cp:lastPrinted>
  <dcterms:created xsi:type="dcterms:W3CDTF">2000-10-27T00:30:29Z</dcterms:created>
  <dcterms:modified xsi:type="dcterms:W3CDTF">2025-03-20T20:27:00Z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